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6660" tabRatio="851" activeTab="0"/>
  </bookViews>
  <sheets>
    <sheet name="Centros totales" sheetId="1" r:id="rId1"/>
    <sheet name="Asignación Centros NC" sheetId="2" r:id="rId2"/>
    <sheet name="Plazas totales" sheetId="3" r:id="rId3"/>
    <sheet name="Asignación plazas NC" sheetId="4" r:id="rId4"/>
    <sheet name="tamaño medio" sheetId="5" r:id="rId5"/>
    <sheet name="distribución centros y plazas" sheetId="6" r:id="rId6"/>
    <sheet name="ratios totales" sheetId="7" r:id="rId7"/>
    <sheet name="Gráfico" sheetId="8" r:id="rId8"/>
  </sheets>
  <definedNames/>
  <calcPr fullCalcOnLoad="1"/>
</workbook>
</file>

<file path=xl/sharedStrings.xml><?xml version="1.0" encoding="utf-8"?>
<sst xmlns="http://schemas.openxmlformats.org/spreadsheetml/2006/main" count="313" uniqueCount="83">
  <si>
    <t>&lt;25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</si>
  <si>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</si>
  <si>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</si>
  <si>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</si>
  <si>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</si>
  <si>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</si>
  <si>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</si>
  <si>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</si>
  <si>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</si>
  <si>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</si>
  <si>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</si>
  <si>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</si>
  <si>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</si>
  <si>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</si>
  <si>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</si>
  <si>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</t>
  </si>
  <si>
    <t>País Vasco</t>
  </si>
  <si>
    <t>Rioja (La)</t>
  </si>
  <si>
    <t>Ceuta</t>
  </si>
  <si>
    <t>Melilla</t>
  </si>
  <si>
    <t>Total</t>
  </si>
  <si>
    <t>25 - 49</t>
  </si>
  <si>
    <t>50 - 99</t>
  </si>
  <si>
    <t>&gt;100</t>
  </si>
  <si>
    <t>Tamaño del centro (plazas)</t>
  </si>
  <si>
    <t>España</t>
  </si>
  <si>
    <t xml:space="preserve"> Indicadores de Portal Mayores </t>
  </si>
  <si>
    <t>(http://www.imsersomayores.csic.es)</t>
  </si>
  <si>
    <t>Residencias (1)</t>
  </si>
  <si>
    <t>Residencias N.C. según tamaño asignado (3)</t>
  </si>
  <si>
    <t>(2) Residencias N.C. de las que no se conoce su tamaño</t>
  </si>
  <si>
    <t>Distribución (%) (1)</t>
  </si>
  <si>
    <t>Plazas asignadas a residencias N.C. (3)</t>
  </si>
  <si>
    <t>Tamaño medio</t>
  </si>
  <si>
    <t>Plazas residencias (1)</t>
  </si>
  <si>
    <t>(1) Residencias N.C. de las que no se conoce su tamaño</t>
  </si>
  <si>
    <t>Tamaño medio de residencia según umbral</t>
  </si>
  <si>
    <t>Total (1)</t>
  </si>
  <si>
    <t>Residencias (2)</t>
  </si>
  <si>
    <t>(1) Se incluyen todas las residencias: las que se conoce su tamaño (2) y las que no se conoce pero han sido asignadas a los diferentes umbrales (3)</t>
  </si>
  <si>
    <t>Total (2)</t>
  </si>
  <si>
    <t>Total (3)</t>
  </si>
  <si>
    <t>Residencias N.C: residencias asignadas según tamaño (3)</t>
  </si>
  <si>
    <t>(2) Residencias de las que se conoce su tamaño</t>
  </si>
  <si>
    <t>(3) Residencias N.C. a las que se les ha asignado tamaño; véase hoja "Asignación Centros NC".</t>
  </si>
  <si>
    <t>Total residencias</t>
  </si>
  <si>
    <t xml:space="preserve">Total de plazas </t>
  </si>
  <si>
    <t>Plazas de residencias</t>
  </si>
  <si>
    <t>Residencias N.C. según tamaño asignado (2)</t>
  </si>
  <si>
    <t>(1) Se incluyen todas las plazas de residencias: las que se conoce su tamaño (2) y las que no se conoce pero han sido asignadas a los diferentes umbrales (3)</t>
  </si>
  <si>
    <t>Plazas de residencias N.C.</t>
  </si>
  <si>
    <t>Total plazas de residencias</t>
  </si>
  <si>
    <t>Ratio ordenado</t>
  </si>
  <si>
    <t>Ratio plazas por 100 personas de 65+</t>
  </si>
  <si>
    <t>Comunidad autónoma</t>
  </si>
  <si>
    <t>65+</t>
  </si>
  <si>
    <t>(1) Se incluyen todas las plazas de residencias: las que se conoce su tamaño y las que no se conoce pero han sido asignadas a los diferentes umbrales</t>
  </si>
  <si>
    <t>Residencias N.C. (2)</t>
  </si>
  <si>
    <t>100+</t>
  </si>
  <si>
    <t>Residencias N.C. (1)</t>
  </si>
  <si>
    <t>Distribución (%)</t>
  </si>
  <si>
    <t>Total de centros</t>
  </si>
  <si>
    <t xml:space="preserve"> </t>
  </si>
  <si>
    <t>(2) Plazas de residencias de las que se conoce su tamaño</t>
  </si>
  <si>
    <t>(3) Plazas de residencias N.C. a las que se les ha asignado tamaño; véase hoja "Asignación plazas NC".</t>
  </si>
  <si>
    <t>(1) Plazas y residencias de las que se conoce su tamaño</t>
  </si>
  <si>
    <t>Nota: Residencias N.C.: "No consta", no se conoce su tamaño.</t>
  </si>
  <si>
    <t>Centros residenciales totales (incluidos los asignados) según tamaño por comunidades autónomas, 2005</t>
  </si>
  <si>
    <t>Fuente: Base de datos de Residencias de Portal Mayores, 2005 (http://www.imsersomayores.csic.es).</t>
  </si>
  <si>
    <t>Asignación de residencias N.C. según tamaño, 2005</t>
  </si>
  <si>
    <t>(1) Residencias de las que se conoce su tamaño; no se incluyen las residencias N.C. (549) de las que no se conoce su tamaño.</t>
  </si>
  <si>
    <t>Fuente: Base de datos de Residencias de Portal Mayores 2005 (http://www.imsersomayores.csic.es).</t>
  </si>
  <si>
    <t>Población 1-1-2005</t>
  </si>
  <si>
    <t>Fuente: Base de datos de Residencias de Portal Mayores, 2005. (http://www.imsersomayores.csic.es).</t>
  </si>
  <si>
    <t xml:space="preserve">                 INE: INEBASE: Padrón Municipal de Habitantes a 1 de enero 2005: Datos nacionales, por CCAA y por provincias. INE, 2006.</t>
  </si>
  <si>
    <t>Plazas residenciales totales (incluidas las asignadas) según tamaño por comunidades autónomas, 2005</t>
  </si>
  <si>
    <t>Asignación de plazas de residencias N.C. según tamaño, 2005</t>
  </si>
  <si>
    <t>Centros y plazas residenciales totales (incluidos los asignados) según tamaño por comunidades autónomas, distribución (%), 2005</t>
  </si>
  <si>
    <t>Ratio de plazas residenciales totales (incluidos los asignados) por comunidades autónomas, 2005</t>
  </si>
  <si>
    <t>(3) Asignación de residencias a cada umbral según la distribución (%) de las ya conocidas.  (Redondeo)</t>
  </si>
  <si>
    <t>(3) Asignación de plazas de residencias a cada umbral según su tamaño medio; véase hoja "Tamaño medio". (Redondeo)</t>
  </si>
  <si>
    <t>Media de plazas según tamaño del centro, 2005</t>
  </si>
  <si>
    <t>(2) Residencias N.C. asignadas a los diferentes umbrales (véase hoja "Asignación Centros NC").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</si>
</sst>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"/>
    <numFmt numFmtId="169" formatCode="0.0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b/>
      <u val="single"/>
      <sz val="11"/>
      <color indexed="9"/>
      <name val="Arial"/>
      <family val="2"/>
    </font>
    <font>
      <u val="single"/>
      <sz val="10"/>
      <name val="Arial"/>
      <family val="0"/>
    </font>
    <font>
      <sz val="8.75"/>
      <name val="Arial"/>
      <family val="0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2" fillId="2" borderId="1" xfId="0" applyFont="1" applyFill="1" applyBorder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9" fontId="5" fillId="0" borderId="1" xfId="0" applyNumberFormat="1" applyFont="1" applyBorder="1" applyAlignment="1">
      <alignment/>
    </xf>
    <xf numFmtId="169" fontId="4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1" fontId="0" fillId="3" borderId="0" xfId="0" applyNumberFormat="1" applyFill="1" applyAlignment="1">
      <alignment/>
    </xf>
    <xf numFmtId="0" fontId="7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1" fontId="2" fillId="0" borderId="0" xfId="0" applyNumberFormat="1" applyFont="1" applyAlignment="1">
      <alignment/>
    </xf>
    <xf numFmtId="0" fontId="9" fillId="3" borderId="0" xfId="15" applyFont="1" applyFill="1" applyAlignment="1">
      <alignment vertical="center"/>
    </xf>
    <xf numFmtId="0" fontId="2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2" borderId="2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10" fillId="0" borderId="1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wrapText="1"/>
    </xf>
    <xf numFmtId="168" fontId="2" fillId="0" borderId="1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68" fontId="0" fillId="0" borderId="1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2" borderId="1" xfId="0" applyNumberFormat="1" applyFon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0" fillId="3" borderId="0" xfId="0" applyFill="1" applyAlignment="1">
      <alignment wrapText="1"/>
    </xf>
    <xf numFmtId="169" fontId="2" fillId="2" borderId="1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69" fontId="5" fillId="0" borderId="0" xfId="0" applyNumberFormat="1" applyFont="1" applyBorder="1" applyAlignment="1">
      <alignment/>
    </xf>
    <xf numFmtId="1" fontId="2" fillId="2" borderId="3" xfId="0" applyNumberFormat="1" applyFont="1" applyFill="1" applyBorder="1" applyAlignment="1">
      <alignment/>
    </xf>
    <xf numFmtId="0" fontId="0" fillId="0" borderId="0" xfId="0" applyAlignment="1">
      <alignment horizontal="left"/>
    </xf>
    <xf numFmtId="1" fontId="2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168" fontId="0" fillId="2" borderId="1" xfId="0" applyNumberFormat="1" applyFont="1" applyFill="1" applyBorder="1" applyAlignment="1">
      <alignment/>
    </xf>
    <xf numFmtId="169" fontId="0" fillId="0" borderId="1" xfId="0" applyNumberFormat="1" applyFont="1" applyBorder="1" applyAlignment="1">
      <alignment/>
    </xf>
    <xf numFmtId="168" fontId="2" fillId="2" borderId="1" xfId="0" applyNumberFormat="1" applyFont="1" applyFill="1" applyBorder="1" applyAlignment="1">
      <alignment/>
    </xf>
    <xf numFmtId="169" fontId="2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169" fontId="2" fillId="2" borderId="2" xfId="0" applyNumberFormat="1" applyFont="1" applyFill="1" applyBorder="1" applyAlignment="1">
      <alignment horizontal="center"/>
    </xf>
    <xf numFmtId="169" fontId="2" fillId="2" borderId="4" xfId="0" applyNumberFormat="1" applyFont="1" applyFill="1" applyBorder="1" applyAlignment="1">
      <alignment horizontal="center"/>
    </xf>
    <xf numFmtId="169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Ratio de plazas residenciales totales (incluidos los asignados) por comunidades autónomas, 2005</a:t>
            </a:r>
          </a:p>
        </c:rich>
      </c:tx>
      <c:layout>
        <c:manualLayout>
          <c:xMode val="factor"/>
          <c:yMode val="factor"/>
          <c:x val="-0.17425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725"/>
          <c:w val="0.9515"/>
          <c:h val="0.7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'ratios totales'!$H$6:$H$8</c:f>
              <c:strCache>
                <c:ptCount val="1"/>
                <c:pt idx="0">
                  <c:v>Ratio plazas por 100 personas de 65+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'ratios totales'!$G$9:$G$28</c:f>
              <c:strCache>
                <c:ptCount val="20"/>
                <c:pt idx="0">
                  <c:v>Castilla y León</c:v>
                </c:pt>
                <c:pt idx="1">
                  <c:v>Castilla-La Mancha</c:v>
                </c:pt>
                <c:pt idx="2">
                  <c:v>Aragón</c:v>
                </c:pt>
                <c:pt idx="3">
                  <c:v>Navarra</c:v>
                </c:pt>
                <c:pt idx="4">
                  <c:v>Madrid (Comunidad de)</c:v>
                </c:pt>
                <c:pt idx="5">
                  <c:v>Rioja (La)</c:v>
                </c:pt>
                <c:pt idx="6">
                  <c:v>Cantabria</c:v>
                </c:pt>
                <c:pt idx="7">
                  <c:v>Cataluña</c:v>
                </c:pt>
                <c:pt idx="8">
                  <c:v>Asturias (Principado de)</c:v>
                </c:pt>
                <c:pt idx="9">
                  <c:v>España</c:v>
                </c:pt>
                <c:pt idx="10">
                  <c:v>País Vasco</c:v>
                </c:pt>
                <c:pt idx="11">
                  <c:v>Extremadura</c:v>
                </c:pt>
                <c:pt idx="12">
                  <c:v>Melilla</c:v>
                </c:pt>
                <c:pt idx="13">
                  <c:v>Balears (Illes)</c:v>
                </c:pt>
                <c:pt idx="14">
                  <c:v>Canarias</c:v>
                </c:pt>
                <c:pt idx="15">
                  <c:v>Comunidad Valenciana</c:v>
                </c:pt>
                <c:pt idx="16">
                  <c:v>Andalucía</c:v>
                </c:pt>
                <c:pt idx="17">
                  <c:v>Galicia</c:v>
                </c:pt>
                <c:pt idx="18">
                  <c:v>Murcia (Región de)</c:v>
                </c:pt>
                <c:pt idx="19">
                  <c:v>Ceuta</c:v>
                </c:pt>
              </c:strCache>
            </c:strRef>
          </c:cat>
          <c:val>
            <c:numRef>
              <c:f>'ratios totales'!$H$9:$H$28</c:f>
              <c:numCache>
                <c:ptCount val="20"/>
                <c:pt idx="0">
                  <c:v>5.998220552617271</c:v>
                </c:pt>
                <c:pt idx="1">
                  <c:v>5.8937872884707625</c:v>
                </c:pt>
                <c:pt idx="2">
                  <c:v>5.8462282955606</c:v>
                </c:pt>
                <c:pt idx="3">
                  <c:v>5.76628038248888</c:v>
                </c:pt>
                <c:pt idx="4">
                  <c:v>4.528769548539392</c:v>
                </c:pt>
                <c:pt idx="5">
                  <c:v>4.502851386115458</c:v>
                </c:pt>
                <c:pt idx="6">
                  <c:v>4.33410637569859</c:v>
                </c:pt>
                <c:pt idx="7">
                  <c:v>4.224644658493261</c:v>
                </c:pt>
                <c:pt idx="8">
                  <c:v>3.87638238169606</c:v>
                </c:pt>
                <c:pt idx="9">
                  <c:v>3.7069162920553764</c:v>
                </c:pt>
                <c:pt idx="10">
                  <c:v>3.4783596559852725</c:v>
                </c:pt>
                <c:pt idx="11">
                  <c:v>3.4361753034265083</c:v>
                </c:pt>
                <c:pt idx="12">
                  <c:v>3.193135462090308</c:v>
                </c:pt>
                <c:pt idx="13">
                  <c:v>3.07433034388549</c:v>
                </c:pt>
                <c:pt idx="14">
                  <c:v>2.6189014906299657</c:v>
                </c:pt>
                <c:pt idx="15">
                  <c:v>2.466741424468681</c:v>
                </c:pt>
                <c:pt idx="16">
                  <c:v>2.302690167947782</c:v>
                </c:pt>
                <c:pt idx="17">
                  <c:v>2.1127947991695293</c:v>
                </c:pt>
                <c:pt idx="18">
                  <c:v>2.0675914030006752</c:v>
                </c:pt>
                <c:pt idx="19">
                  <c:v>1.2745681953543777</c:v>
                </c:pt>
              </c:numCache>
            </c:numRef>
          </c:val>
        </c:ser>
        <c:axId val="36144231"/>
        <c:axId val="56862624"/>
      </c:barChart>
      <c:catAx>
        <c:axId val="36144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62624"/>
        <c:crosses val="autoZero"/>
        <c:auto val="1"/>
        <c:lblOffset val="100"/>
        <c:noMultiLvlLbl val="0"/>
      </c:catAx>
      <c:valAx>
        <c:axId val="56862624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 poblacion 65+ y plazas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442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sersomayores.csic.e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0.886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086350"/>
          <a:ext cx="9239250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(1) Se incluyen todas las plazas de residencias: las que se conoce su tamaño y las que no se conoce pero han sido asignadas a los diferentes umbrales.
Fuente: Base de datos de Residencias de Portal Mayores, 2005 (http://www.imsersomayores.csic.es).
                 INE: INEBASE: Revisión del Padrón Municipal de Habitantes a 1 de enero 2005: Datos nacionales, por CCAA y por provincias. INE, 2006.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0.04925</cdr:y>
    </cdr:to>
    <cdr:sp>
      <cdr:nvSpPr>
        <cdr:cNvPr id="2" name="TextBox 2">
          <a:hlinkClick r:id="rId1"/>
        </cdr:cNvPr>
        <cdr:cNvSpPr txBox="1">
          <a:spLocks noChangeArrowheads="1"/>
        </cdr:cNvSpPr>
      </cdr:nvSpPr>
      <cdr:spPr>
        <a:xfrm>
          <a:off x="0" y="0"/>
          <a:ext cx="9239250" cy="285750"/>
        </a:xfrm>
        <a:prstGeom prst="rect">
          <a:avLst/>
        </a:prstGeom>
        <a:solidFill>
          <a:srgbClr val="666699"/>
        </a:solidFill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Portal Mayores (</a:t>
          </a:r>
          <a:r>
            <a:rPr lang="en-US" cap="none" sz="1000" b="0" i="0" u="sng" baseline="0">
              <a:solidFill>
                <a:srgbClr val="FFFFFF"/>
              </a:solidFill>
              <a:latin typeface="Arial"/>
              <a:ea typeface="Arial"/>
              <a:cs typeface="Arial"/>
            </a:rPr>
            <a:t>http://www.imsersomayores.csic.es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msersomayores.csic.e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msersomayores.csic.es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msersomayores.csic.es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msersomayores.csic.es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msersomayores.csic.es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imsersomayores.csic.es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zoomScale="75" zoomScaleNormal="75" workbookViewId="0" topLeftCell="A1">
      <selection activeCell="B10" sqref="B10"/>
    </sheetView>
  </sheetViews>
  <sheetFormatPr defaultColWidth="11.421875" defaultRowHeight="12.75"/>
  <cols>
    <col min="1" max="1" width="23.140625" style="0" customWidth="1"/>
    <col min="2" max="2" width="11.140625" style="1" bestFit="1" customWidth="1"/>
    <col min="3" max="3" width="5.8515625" style="1" bestFit="1" customWidth="1"/>
    <col min="4" max="4" width="9.28125" style="1" customWidth="1"/>
    <col min="5" max="5" width="9.421875" style="1" bestFit="1" customWidth="1"/>
    <col min="6" max="6" width="6.7109375" style="1" bestFit="1" customWidth="1"/>
    <col min="7" max="7" width="1.28515625" style="1" customWidth="1"/>
    <col min="8" max="8" width="11.57421875" style="1" bestFit="1" customWidth="1"/>
    <col min="9" max="9" width="5.8515625" style="0" bestFit="1" customWidth="1"/>
    <col min="10" max="11" width="9.421875" style="0" bestFit="1" customWidth="1"/>
    <col min="12" max="12" width="6.7109375" style="0" bestFit="1" customWidth="1"/>
    <col min="13" max="13" width="1.28515625" style="0" customWidth="1"/>
    <col min="14" max="14" width="8.00390625" style="0" customWidth="1"/>
    <col min="15" max="15" width="5.8515625" style="0" bestFit="1" customWidth="1"/>
    <col min="16" max="17" width="9.421875" style="0" bestFit="1" customWidth="1"/>
    <col min="18" max="18" width="6.7109375" style="0" bestFit="1" customWidth="1"/>
    <col min="20" max="20" width="6.140625" style="15" customWidth="1"/>
  </cols>
  <sheetData>
    <row r="1" spans="1:8" s="15" customFormat="1" ht="32.25" customHeight="1">
      <c r="A1" s="14" t="s">
        <v>26</v>
      </c>
      <c r="B1" s="16"/>
      <c r="C1" s="16"/>
      <c r="D1" s="23" t="s">
        <v>27</v>
      </c>
      <c r="E1" s="16"/>
      <c r="F1" s="16"/>
      <c r="G1" s="16"/>
      <c r="H1" s="16"/>
    </row>
    <row r="2" spans="2:20" s="13" customFormat="1" ht="12.75">
      <c r="B2" s="24"/>
      <c r="C2" s="24"/>
      <c r="D2" s="24"/>
      <c r="E2" s="24"/>
      <c r="F2" s="24"/>
      <c r="G2" s="24"/>
      <c r="H2" s="24"/>
      <c r="T2" s="15"/>
    </row>
    <row r="3" ht="15.75">
      <c r="A3" s="18" t="s">
        <v>67</v>
      </c>
    </row>
    <row r="4" ht="12.75">
      <c r="A4" t="s">
        <v>62</v>
      </c>
    </row>
    <row r="5" spans="1:20" s="27" customFormat="1" ht="12.75" customHeight="1">
      <c r="A5" s="68" t="s">
        <v>54</v>
      </c>
      <c r="B5" s="68" t="s">
        <v>45</v>
      </c>
      <c r="C5" s="68"/>
      <c r="D5" s="68"/>
      <c r="E5" s="68"/>
      <c r="F5" s="68"/>
      <c r="G5" s="26"/>
      <c r="H5" s="68" t="s">
        <v>38</v>
      </c>
      <c r="I5" s="68"/>
      <c r="J5" s="68"/>
      <c r="K5" s="68"/>
      <c r="L5" s="68"/>
      <c r="M5" s="40"/>
      <c r="N5" s="26"/>
      <c r="O5" s="68" t="s">
        <v>42</v>
      </c>
      <c r="P5" s="68"/>
      <c r="Q5" s="68"/>
      <c r="R5" s="68"/>
      <c r="T5" s="47"/>
    </row>
    <row r="6" spans="1:18" ht="12.75">
      <c r="A6" s="68"/>
      <c r="B6" s="72" t="s">
        <v>37</v>
      </c>
      <c r="C6" s="69" t="s">
        <v>24</v>
      </c>
      <c r="D6" s="70"/>
      <c r="E6" s="70"/>
      <c r="F6" s="71"/>
      <c r="G6" s="5"/>
      <c r="H6" s="72" t="s">
        <v>40</v>
      </c>
      <c r="I6" s="69" t="s">
        <v>24</v>
      </c>
      <c r="J6" s="70"/>
      <c r="K6" s="70"/>
      <c r="L6" s="71"/>
      <c r="M6" s="41"/>
      <c r="N6" s="72" t="s">
        <v>41</v>
      </c>
      <c r="O6" s="69" t="s">
        <v>24</v>
      </c>
      <c r="P6" s="70"/>
      <c r="Q6" s="70"/>
      <c r="R6" s="71"/>
    </row>
    <row r="7" spans="1:18" ht="12.75">
      <c r="A7" s="68"/>
      <c r="B7" s="73"/>
      <c r="C7" s="5" t="s">
        <v>0</v>
      </c>
      <c r="D7" s="5" t="s">
        <v>21</v>
      </c>
      <c r="E7" s="5" t="s">
        <v>22</v>
      </c>
      <c r="F7" s="5" t="s">
        <v>23</v>
      </c>
      <c r="G7" s="5"/>
      <c r="H7" s="73"/>
      <c r="I7" s="5" t="s">
        <v>0</v>
      </c>
      <c r="J7" s="5" t="s">
        <v>21</v>
      </c>
      <c r="K7" s="5" t="s">
        <v>22</v>
      </c>
      <c r="L7" s="5" t="s">
        <v>23</v>
      </c>
      <c r="M7" s="5"/>
      <c r="N7" s="73"/>
      <c r="O7" s="12" t="s">
        <v>0</v>
      </c>
      <c r="P7" s="12" t="s">
        <v>21</v>
      </c>
      <c r="Q7" s="12" t="s">
        <v>22</v>
      </c>
      <c r="R7" s="12" t="s">
        <v>23</v>
      </c>
    </row>
    <row r="8" spans="1:20" s="1" customFormat="1" ht="12.75">
      <c r="A8" s="21" t="s">
        <v>25</v>
      </c>
      <c r="B8" s="3">
        <f>H8+N8</f>
        <v>5146</v>
      </c>
      <c r="C8" s="3">
        <f>I8+O8</f>
        <v>1667.9443115075048</v>
      </c>
      <c r="D8" s="3">
        <f>J8+P8</f>
        <v>1445.178594735697</v>
      </c>
      <c r="E8" s="3">
        <f>K8+Q8</f>
        <v>1186.5912551664128</v>
      </c>
      <c r="F8" s="3">
        <f>L8+R8</f>
        <v>846.2858385903851</v>
      </c>
      <c r="G8" s="44"/>
      <c r="H8" s="3">
        <v>4597</v>
      </c>
      <c r="I8" s="3">
        <v>1490</v>
      </c>
      <c r="J8" s="3">
        <v>1291</v>
      </c>
      <c r="K8" s="3">
        <v>1060</v>
      </c>
      <c r="L8" s="3">
        <v>756</v>
      </c>
      <c r="M8" s="44"/>
      <c r="N8" s="3">
        <v>549</v>
      </c>
      <c r="O8" s="3">
        <v>177.94431150750486</v>
      </c>
      <c r="P8" s="3">
        <v>154.17859473569717</v>
      </c>
      <c r="Q8" s="3">
        <v>126.59125516641286</v>
      </c>
      <c r="R8" s="3">
        <v>90.28583859038503</v>
      </c>
      <c r="T8" s="16"/>
    </row>
    <row r="9" spans="1:18" ht="12.75">
      <c r="A9" s="2" t="s">
        <v>1</v>
      </c>
      <c r="B9" s="3">
        <f aca="true" t="shared" si="0" ref="B9:B27">H9+N9</f>
        <v>610</v>
      </c>
      <c r="C9" s="19">
        <f aca="true" t="shared" si="1" ref="C9:C26">I9+O9</f>
        <v>128.9318181818182</v>
      </c>
      <c r="D9" s="19">
        <f aca="true" t="shared" si="2" ref="D9:D27">J9+P9</f>
        <v>244</v>
      </c>
      <c r="E9" s="19">
        <f aca="true" t="shared" si="3" ref="E9:E27">K9+Q9</f>
        <v>155.27272727272728</v>
      </c>
      <c r="F9" s="19">
        <f aca="true" t="shared" si="4" ref="F9:F27">L9+R9</f>
        <v>81.79545454545455</v>
      </c>
      <c r="G9" s="44"/>
      <c r="H9" s="3">
        <v>440</v>
      </c>
      <c r="I9" s="4">
        <v>93</v>
      </c>
      <c r="J9" s="4">
        <v>176</v>
      </c>
      <c r="K9" s="4">
        <v>112</v>
      </c>
      <c r="L9" s="4">
        <v>59</v>
      </c>
      <c r="M9" s="45"/>
      <c r="N9" s="3">
        <v>170</v>
      </c>
      <c r="O9" s="19">
        <v>35.93181818181818</v>
      </c>
      <c r="P9" s="19">
        <v>68</v>
      </c>
      <c r="Q9" s="19">
        <v>43.27272727272727</v>
      </c>
      <c r="R9" s="19">
        <v>22.795454545454547</v>
      </c>
    </row>
    <row r="10" spans="1:18" ht="12.75">
      <c r="A10" s="2" t="s">
        <v>2</v>
      </c>
      <c r="B10" s="3">
        <f t="shared" si="0"/>
        <v>290</v>
      </c>
      <c r="C10" s="19">
        <f t="shared" si="1"/>
        <v>107.83393501805054</v>
      </c>
      <c r="D10" s="19">
        <f t="shared" si="2"/>
        <v>72.23826714801444</v>
      </c>
      <c r="E10" s="19">
        <f t="shared" si="3"/>
        <v>74.33212996389892</v>
      </c>
      <c r="F10" s="19">
        <f t="shared" si="4"/>
        <v>35.5956678700361</v>
      </c>
      <c r="G10" s="44"/>
      <c r="H10" s="3">
        <v>277</v>
      </c>
      <c r="I10" s="4">
        <v>103</v>
      </c>
      <c r="J10" s="4">
        <v>69</v>
      </c>
      <c r="K10" s="4">
        <v>71</v>
      </c>
      <c r="L10" s="4">
        <v>34</v>
      </c>
      <c r="M10" s="45"/>
      <c r="N10" s="3">
        <v>13</v>
      </c>
      <c r="O10" s="19">
        <v>4.833935018050542</v>
      </c>
      <c r="P10" s="19">
        <v>3.2382671480144403</v>
      </c>
      <c r="Q10" s="19">
        <v>3.3321299638989164</v>
      </c>
      <c r="R10" s="19">
        <v>1.595667870036101</v>
      </c>
    </row>
    <row r="11" spans="1:18" ht="12.75">
      <c r="A11" s="2" t="s">
        <v>3</v>
      </c>
      <c r="B11" s="3">
        <f t="shared" si="0"/>
        <v>217</v>
      </c>
      <c r="C11" s="19">
        <f t="shared" si="1"/>
        <v>122.0625</v>
      </c>
      <c r="D11" s="19">
        <f t="shared" si="2"/>
        <v>37.55769230769231</v>
      </c>
      <c r="E11" s="19">
        <f t="shared" si="3"/>
        <v>35.47115384615385</v>
      </c>
      <c r="F11" s="19">
        <f t="shared" si="4"/>
        <v>21.908653846153847</v>
      </c>
      <c r="G11" s="44"/>
      <c r="H11" s="3">
        <v>208</v>
      </c>
      <c r="I11" s="4">
        <v>117</v>
      </c>
      <c r="J11" s="4">
        <v>36</v>
      </c>
      <c r="K11" s="4">
        <v>34</v>
      </c>
      <c r="L11" s="4">
        <v>21</v>
      </c>
      <c r="M11" s="45"/>
      <c r="N11" s="3">
        <v>9</v>
      </c>
      <c r="O11" s="19">
        <v>5.0625</v>
      </c>
      <c r="P11" s="19">
        <v>1.5576923076923077</v>
      </c>
      <c r="Q11" s="19">
        <v>1.471153846153846</v>
      </c>
      <c r="R11" s="19">
        <v>0.9086538461538461</v>
      </c>
    </row>
    <row r="12" spans="1:18" ht="12.75">
      <c r="A12" s="2" t="s">
        <v>4</v>
      </c>
      <c r="B12" s="3">
        <f t="shared" si="0"/>
        <v>60</v>
      </c>
      <c r="C12" s="19">
        <f t="shared" si="1"/>
        <v>9.818181818181818</v>
      </c>
      <c r="D12" s="19">
        <f t="shared" si="2"/>
        <v>22.90909090909091</v>
      </c>
      <c r="E12" s="19">
        <f t="shared" si="3"/>
        <v>15.272727272727273</v>
      </c>
      <c r="F12" s="19">
        <f t="shared" si="4"/>
        <v>12</v>
      </c>
      <c r="G12" s="44"/>
      <c r="H12" s="3">
        <v>55</v>
      </c>
      <c r="I12" s="4">
        <v>9</v>
      </c>
      <c r="J12" s="4">
        <v>21</v>
      </c>
      <c r="K12" s="4">
        <v>14</v>
      </c>
      <c r="L12" s="4">
        <v>11</v>
      </c>
      <c r="M12" s="45"/>
      <c r="N12" s="3">
        <v>5</v>
      </c>
      <c r="O12" s="19">
        <v>0.8181818181818181</v>
      </c>
      <c r="P12" s="19">
        <v>1.9090909090909092</v>
      </c>
      <c r="Q12" s="19">
        <v>1.2727272727272727</v>
      </c>
      <c r="R12" s="19">
        <v>1</v>
      </c>
    </row>
    <row r="13" spans="1:18" ht="12.75">
      <c r="A13" s="2" t="s">
        <v>5</v>
      </c>
      <c r="B13" s="3">
        <f t="shared" si="0"/>
        <v>116</v>
      </c>
      <c r="C13" s="19">
        <f t="shared" si="1"/>
        <v>41.16129032258065</v>
      </c>
      <c r="D13" s="19">
        <f t="shared" si="2"/>
        <v>39.913978494623656</v>
      </c>
      <c r="E13" s="19">
        <f t="shared" si="3"/>
        <v>13.720430107526882</v>
      </c>
      <c r="F13" s="19">
        <f t="shared" si="4"/>
        <v>21.204301075268816</v>
      </c>
      <c r="G13" s="44"/>
      <c r="H13" s="3">
        <v>93</v>
      </c>
      <c r="I13" s="4">
        <v>33</v>
      </c>
      <c r="J13" s="4">
        <v>32</v>
      </c>
      <c r="K13" s="4">
        <v>11</v>
      </c>
      <c r="L13" s="4">
        <v>17</v>
      </c>
      <c r="M13" s="45"/>
      <c r="N13" s="3">
        <v>23</v>
      </c>
      <c r="O13" s="19">
        <v>8.161290322580646</v>
      </c>
      <c r="P13" s="19">
        <v>7.913978494623656</v>
      </c>
      <c r="Q13" s="19">
        <v>2.720430107526882</v>
      </c>
      <c r="R13" s="19">
        <v>4.204301075268818</v>
      </c>
    </row>
    <row r="14" spans="1:18" ht="12.75">
      <c r="A14" s="2" t="s">
        <v>6</v>
      </c>
      <c r="B14" s="3">
        <f t="shared" si="0"/>
        <v>47</v>
      </c>
      <c r="C14" s="19">
        <f t="shared" si="1"/>
        <v>11.23913043478261</v>
      </c>
      <c r="D14" s="19">
        <f t="shared" si="2"/>
        <v>8.173913043478262</v>
      </c>
      <c r="E14" s="19">
        <f t="shared" si="3"/>
        <v>11.23913043478261</v>
      </c>
      <c r="F14" s="19">
        <f t="shared" si="4"/>
        <v>16.347826086956523</v>
      </c>
      <c r="G14" s="44"/>
      <c r="H14" s="46">
        <v>46</v>
      </c>
      <c r="I14" s="4">
        <v>11</v>
      </c>
      <c r="J14" s="4">
        <v>8</v>
      </c>
      <c r="K14" s="4">
        <v>11</v>
      </c>
      <c r="L14" s="4">
        <v>16</v>
      </c>
      <c r="M14" s="45"/>
      <c r="N14" s="3">
        <v>1</v>
      </c>
      <c r="O14" s="19">
        <v>0.2391304347826087</v>
      </c>
      <c r="P14" s="19">
        <v>0.17391304347826086</v>
      </c>
      <c r="Q14" s="19">
        <v>0.2391304347826087</v>
      </c>
      <c r="R14" s="19">
        <v>0.34782608695652173</v>
      </c>
    </row>
    <row r="15" spans="1:18" ht="12.75">
      <c r="A15" s="2" t="s">
        <v>7</v>
      </c>
      <c r="B15" s="3">
        <f t="shared" si="0"/>
        <v>619</v>
      </c>
      <c r="C15" s="19">
        <f t="shared" si="1"/>
        <v>204.5667808219178</v>
      </c>
      <c r="D15" s="19">
        <f t="shared" si="2"/>
        <v>198.20719178082192</v>
      </c>
      <c r="E15" s="19">
        <f t="shared" si="3"/>
        <v>111.29280821917808</v>
      </c>
      <c r="F15" s="19">
        <f t="shared" si="4"/>
        <v>104.9332191780822</v>
      </c>
      <c r="G15" s="44"/>
      <c r="H15" s="3">
        <v>584</v>
      </c>
      <c r="I15" s="4">
        <v>193</v>
      </c>
      <c r="J15" s="4">
        <v>187</v>
      </c>
      <c r="K15" s="4">
        <v>105</v>
      </c>
      <c r="L15" s="4">
        <v>99</v>
      </c>
      <c r="M15" s="45"/>
      <c r="N15" s="3">
        <v>35</v>
      </c>
      <c r="O15" s="19">
        <v>11.566780821917808</v>
      </c>
      <c r="P15" s="19">
        <v>11.207191780821917</v>
      </c>
      <c r="Q15" s="19">
        <v>6.292808219178082</v>
      </c>
      <c r="R15" s="19">
        <v>5.933219178082193</v>
      </c>
    </row>
    <row r="16" spans="1:18" ht="12.75">
      <c r="A16" s="2" t="s">
        <v>8</v>
      </c>
      <c r="B16" s="3">
        <f t="shared" si="0"/>
        <v>459</v>
      </c>
      <c r="C16" s="19">
        <f t="shared" si="1"/>
        <v>179.81443298969072</v>
      </c>
      <c r="D16" s="19">
        <f t="shared" si="2"/>
        <v>107.6520618556701</v>
      </c>
      <c r="E16" s="19">
        <f t="shared" si="3"/>
        <v>86.35824742268042</v>
      </c>
      <c r="F16" s="19">
        <f t="shared" si="4"/>
        <v>85.17525773195877</v>
      </c>
      <c r="G16" s="44"/>
      <c r="H16" s="3">
        <v>388</v>
      </c>
      <c r="I16" s="4">
        <v>152</v>
      </c>
      <c r="J16" s="4">
        <v>91</v>
      </c>
      <c r="K16" s="4">
        <v>73</v>
      </c>
      <c r="L16" s="4">
        <v>72</v>
      </c>
      <c r="M16" s="45"/>
      <c r="N16" s="3">
        <v>71</v>
      </c>
      <c r="O16" s="19">
        <v>27.814432989690722</v>
      </c>
      <c r="P16" s="19">
        <v>16.6520618556701</v>
      </c>
      <c r="Q16" s="19">
        <v>13.358247422680414</v>
      </c>
      <c r="R16" s="19">
        <v>13.175257731958764</v>
      </c>
    </row>
    <row r="17" spans="1:18" ht="12.75">
      <c r="A17" s="2" t="s">
        <v>9</v>
      </c>
      <c r="B17" s="3">
        <f t="shared" si="0"/>
        <v>1045</v>
      </c>
      <c r="C17" s="19">
        <f t="shared" si="1"/>
        <v>343.46153846153845</v>
      </c>
      <c r="D17" s="19">
        <f t="shared" si="2"/>
        <v>329.8901098901099</v>
      </c>
      <c r="E17" s="19">
        <f t="shared" si="3"/>
        <v>263.0769230769231</v>
      </c>
      <c r="F17" s="19">
        <f t="shared" si="4"/>
        <v>108.57142857142857</v>
      </c>
      <c r="G17" s="44"/>
      <c r="H17" s="3">
        <v>1001</v>
      </c>
      <c r="I17" s="4">
        <v>329</v>
      </c>
      <c r="J17" s="4">
        <v>316</v>
      </c>
      <c r="K17" s="4">
        <v>252</v>
      </c>
      <c r="L17" s="4">
        <v>104</v>
      </c>
      <c r="M17" s="45"/>
      <c r="N17" s="3">
        <v>44</v>
      </c>
      <c r="O17" s="19">
        <v>14.461538461538462</v>
      </c>
      <c r="P17" s="19">
        <v>13.890109890109889</v>
      </c>
      <c r="Q17" s="19">
        <v>11.076923076923077</v>
      </c>
      <c r="R17" s="19">
        <v>4.571428571428571</v>
      </c>
    </row>
    <row r="18" spans="1:18" ht="12.75">
      <c r="A18" s="2" t="s">
        <v>10</v>
      </c>
      <c r="B18" s="3">
        <f t="shared" si="0"/>
        <v>311</v>
      </c>
      <c r="C18" s="19">
        <f t="shared" si="1"/>
        <v>57.886861313868614</v>
      </c>
      <c r="D18" s="19">
        <f t="shared" si="2"/>
        <v>91.93795620437956</v>
      </c>
      <c r="E18" s="19">
        <f t="shared" si="3"/>
        <v>88.53284671532847</v>
      </c>
      <c r="F18" s="19">
        <f t="shared" si="4"/>
        <v>72.64233576642336</v>
      </c>
      <c r="G18" s="44"/>
      <c r="H18" s="3">
        <v>274</v>
      </c>
      <c r="I18" s="4">
        <v>51</v>
      </c>
      <c r="J18" s="4">
        <v>81</v>
      </c>
      <c r="K18" s="4">
        <v>78</v>
      </c>
      <c r="L18" s="4">
        <v>64</v>
      </c>
      <c r="M18" s="45"/>
      <c r="N18" s="3">
        <v>37</v>
      </c>
      <c r="O18" s="19">
        <v>6.8868613138686126</v>
      </c>
      <c r="P18" s="19">
        <v>10.937956204379562</v>
      </c>
      <c r="Q18" s="19">
        <v>10.532846715328468</v>
      </c>
      <c r="R18" s="19">
        <v>8.642335766423358</v>
      </c>
    </row>
    <row r="19" spans="1:18" ht="12.75">
      <c r="A19" s="2" t="s">
        <v>11</v>
      </c>
      <c r="B19" s="3">
        <f t="shared" si="0"/>
        <v>147</v>
      </c>
      <c r="C19" s="19">
        <f t="shared" si="1"/>
        <v>56.45652173913044</v>
      </c>
      <c r="D19" s="19">
        <f t="shared" si="2"/>
        <v>41.54347826086956</v>
      </c>
      <c r="E19" s="19">
        <f t="shared" si="3"/>
        <v>30.891304347826086</v>
      </c>
      <c r="F19" s="19">
        <f t="shared" si="4"/>
        <v>18.108695652173914</v>
      </c>
      <c r="G19" s="44"/>
      <c r="H19" s="3">
        <v>138</v>
      </c>
      <c r="I19" s="4">
        <v>53</v>
      </c>
      <c r="J19" s="4">
        <v>39</v>
      </c>
      <c r="K19" s="4">
        <v>29</v>
      </c>
      <c r="L19" s="4">
        <v>17</v>
      </c>
      <c r="M19" s="45"/>
      <c r="N19" s="3">
        <v>9</v>
      </c>
      <c r="O19" s="19">
        <v>3.4565217391304346</v>
      </c>
      <c r="P19" s="19">
        <v>2.543478260869565</v>
      </c>
      <c r="Q19" s="19">
        <v>1.891304347826087</v>
      </c>
      <c r="R19" s="19">
        <v>1.108695652173913</v>
      </c>
    </row>
    <row r="20" spans="1:18" ht="12.75">
      <c r="A20" s="2" t="s">
        <v>12</v>
      </c>
      <c r="B20" s="3">
        <f t="shared" si="0"/>
        <v>195</v>
      </c>
      <c r="C20" s="19">
        <f t="shared" si="1"/>
        <v>56.82857142857143</v>
      </c>
      <c r="D20" s="19">
        <f t="shared" si="2"/>
        <v>36.77142857142857</v>
      </c>
      <c r="E20" s="19">
        <f t="shared" si="3"/>
        <v>54.6</v>
      </c>
      <c r="F20" s="19">
        <f t="shared" si="4"/>
        <v>46.8</v>
      </c>
      <c r="G20" s="44"/>
      <c r="H20" s="3">
        <v>175</v>
      </c>
      <c r="I20" s="4">
        <v>51</v>
      </c>
      <c r="J20" s="30">
        <v>33</v>
      </c>
      <c r="K20" s="4">
        <v>49</v>
      </c>
      <c r="L20" s="4">
        <v>42</v>
      </c>
      <c r="M20" s="45"/>
      <c r="N20" s="3">
        <v>20</v>
      </c>
      <c r="O20" s="19">
        <v>5.828571428571429</v>
      </c>
      <c r="P20" s="19">
        <v>3.771428571428572</v>
      </c>
      <c r="Q20" s="19">
        <v>5.6</v>
      </c>
      <c r="R20" s="19">
        <v>4.8</v>
      </c>
    </row>
    <row r="21" spans="1:18" ht="12.75">
      <c r="A21" s="2" t="s">
        <v>13</v>
      </c>
      <c r="B21" s="3">
        <f t="shared" si="0"/>
        <v>519</v>
      </c>
      <c r="C21" s="19">
        <f t="shared" si="1"/>
        <v>139.6870897155361</v>
      </c>
      <c r="D21" s="19">
        <f t="shared" si="2"/>
        <v>114.70240700218818</v>
      </c>
      <c r="E21" s="19">
        <f t="shared" si="3"/>
        <v>126.05908096280088</v>
      </c>
      <c r="F21" s="19">
        <f t="shared" si="4"/>
        <v>138.55142231947482</v>
      </c>
      <c r="G21" s="44"/>
      <c r="H21" s="3">
        <v>457</v>
      </c>
      <c r="I21" s="4">
        <v>123</v>
      </c>
      <c r="J21" s="4">
        <v>101</v>
      </c>
      <c r="K21" s="4">
        <v>111</v>
      </c>
      <c r="L21" s="4">
        <v>122</v>
      </c>
      <c r="M21" s="45"/>
      <c r="N21" s="3">
        <v>62</v>
      </c>
      <c r="O21" s="19">
        <v>16.687089715536104</v>
      </c>
      <c r="P21" s="19">
        <v>13.702407002188183</v>
      </c>
      <c r="Q21" s="19">
        <v>15.059080962800873</v>
      </c>
      <c r="R21" s="19">
        <v>16.551422319474835</v>
      </c>
    </row>
    <row r="22" spans="1:18" ht="12.75">
      <c r="A22" s="2" t="s">
        <v>14</v>
      </c>
      <c r="B22" s="3">
        <f t="shared" si="0"/>
        <v>52</v>
      </c>
      <c r="C22" s="19">
        <f t="shared" si="1"/>
        <v>6.5</v>
      </c>
      <c r="D22" s="19">
        <f t="shared" si="2"/>
        <v>7.583333333333333</v>
      </c>
      <c r="E22" s="19">
        <f t="shared" si="3"/>
        <v>24.916666666666668</v>
      </c>
      <c r="F22" s="19">
        <f t="shared" si="4"/>
        <v>13</v>
      </c>
      <c r="G22" s="44"/>
      <c r="H22" s="3">
        <v>48</v>
      </c>
      <c r="I22" s="4">
        <v>6</v>
      </c>
      <c r="J22" s="4">
        <v>7</v>
      </c>
      <c r="K22" s="4">
        <v>23</v>
      </c>
      <c r="L22" s="4">
        <v>12</v>
      </c>
      <c r="M22" s="45"/>
      <c r="N22" s="3">
        <v>4</v>
      </c>
      <c r="O22" s="19">
        <v>0.5</v>
      </c>
      <c r="P22" s="19">
        <v>0.5833333333333334</v>
      </c>
      <c r="Q22" s="19">
        <v>1.9166666666666665</v>
      </c>
      <c r="R22" s="19">
        <v>1</v>
      </c>
    </row>
    <row r="23" spans="1:18" ht="12.75">
      <c r="A23" s="2" t="s">
        <v>15</v>
      </c>
      <c r="B23" s="3">
        <f t="shared" si="0"/>
        <v>97</v>
      </c>
      <c r="C23" s="19">
        <f t="shared" si="1"/>
        <v>14.024096385542169</v>
      </c>
      <c r="D23" s="19">
        <f t="shared" si="2"/>
        <v>35.06024096385542</v>
      </c>
      <c r="E23" s="19">
        <f t="shared" si="3"/>
        <v>24.542168674698793</v>
      </c>
      <c r="F23" s="19">
        <f t="shared" si="4"/>
        <v>23.373493975903614</v>
      </c>
      <c r="G23" s="44"/>
      <c r="H23" s="3">
        <v>83</v>
      </c>
      <c r="I23" s="4">
        <v>12</v>
      </c>
      <c r="J23" s="4">
        <v>30</v>
      </c>
      <c r="K23" s="4">
        <v>21</v>
      </c>
      <c r="L23" s="4">
        <v>20</v>
      </c>
      <c r="M23" s="45"/>
      <c r="N23" s="3">
        <v>14</v>
      </c>
      <c r="O23" s="19">
        <v>2.024096385542169</v>
      </c>
      <c r="P23" s="19">
        <v>5.0602409638554215</v>
      </c>
      <c r="Q23" s="19">
        <v>3.542168674698795</v>
      </c>
      <c r="R23" s="19">
        <v>3.373493975903615</v>
      </c>
    </row>
    <row r="24" spans="1:18" ht="12.75">
      <c r="A24" s="2" t="s">
        <v>16</v>
      </c>
      <c r="B24" s="3">
        <f t="shared" si="0"/>
        <v>327</v>
      </c>
      <c r="C24" s="19">
        <f t="shared" si="1"/>
        <v>165.15151515151516</v>
      </c>
      <c r="D24" s="19">
        <f t="shared" si="2"/>
        <v>61.656565656565654</v>
      </c>
      <c r="E24" s="19">
        <f t="shared" si="3"/>
        <v>59.45454545454545</v>
      </c>
      <c r="F24" s="19">
        <f t="shared" si="4"/>
        <v>40.73737373737374</v>
      </c>
      <c r="G24" s="44"/>
      <c r="H24" s="3">
        <v>297</v>
      </c>
      <c r="I24" s="4">
        <v>150</v>
      </c>
      <c r="J24" s="4">
        <v>56</v>
      </c>
      <c r="K24" s="4">
        <v>54</v>
      </c>
      <c r="L24" s="4">
        <v>37</v>
      </c>
      <c r="M24" s="45"/>
      <c r="N24" s="3">
        <v>30</v>
      </c>
      <c r="O24" s="19">
        <v>15.151515151515152</v>
      </c>
      <c r="P24" s="19">
        <v>5.656565656565656</v>
      </c>
      <c r="Q24" s="19">
        <v>5.454545454545455</v>
      </c>
      <c r="R24" s="19">
        <v>3.7373737373737375</v>
      </c>
    </row>
    <row r="25" spans="1:18" ht="12.75">
      <c r="A25" s="2" t="s">
        <v>17</v>
      </c>
      <c r="B25" s="3">
        <f t="shared" si="0"/>
        <v>29</v>
      </c>
      <c r="C25" s="19">
        <f t="shared" si="1"/>
        <v>4</v>
      </c>
      <c r="D25" s="19">
        <f t="shared" si="2"/>
        <v>8</v>
      </c>
      <c r="E25" s="19">
        <f t="shared" si="3"/>
        <v>9</v>
      </c>
      <c r="F25" s="19">
        <f t="shared" si="4"/>
        <v>8</v>
      </c>
      <c r="G25" s="44"/>
      <c r="H25" s="3">
        <v>29</v>
      </c>
      <c r="I25" s="4">
        <v>4</v>
      </c>
      <c r="J25" s="4">
        <v>8</v>
      </c>
      <c r="K25" s="4">
        <v>9</v>
      </c>
      <c r="L25" s="4">
        <v>8</v>
      </c>
      <c r="M25" s="45"/>
      <c r="N25" s="3">
        <v>0</v>
      </c>
      <c r="O25" s="19">
        <v>0</v>
      </c>
      <c r="P25" s="19">
        <v>0</v>
      </c>
      <c r="Q25" s="19">
        <v>0</v>
      </c>
      <c r="R25" s="19">
        <v>0</v>
      </c>
    </row>
    <row r="26" spans="1:18" ht="12.75">
      <c r="A26" s="2" t="s">
        <v>18</v>
      </c>
      <c r="B26" s="3">
        <f t="shared" si="0"/>
        <v>4</v>
      </c>
      <c r="C26" s="19">
        <f t="shared" si="1"/>
        <v>0</v>
      </c>
      <c r="D26" s="19">
        <f t="shared" si="2"/>
        <v>0</v>
      </c>
      <c r="E26" s="19">
        <v>4</v>
      </c>
      <c r="F26" s="19">
        <f t="shared" si="4"/>
        <v>0</v>
      </c>
      <c r="G26" s="44"/>
      <c r="H26" s="3">
        <v>2</v>
      </c>
      <c r="I26" s="4">
        <v>0</v>
      </c>
      <c r="J26" s="4">
        <v>0</v>
      </c>
      <c r="K26" s="4">
        <v>2</v>
      </c>
      <c r="L26" s="4">
        <v>0</v>
      </c>
      <c r="M26" s="45"/>
      <c r="N26" s="3">
        <v>2</v>
      </c>
      <c r="O26" s="19">
        <v>0</v>
      </c>
      <c r="P26" s="19">
        <v>0</v>
      </c>
      <c r="Q26" s="19">
        <v>2</v>
      </c>
      <c r="R26" s="19">
        <v>0</v>
      </c>
    </row>
    <row r="27" spans="1:18" ht="12.75">
      <c r="A27" s="2" t="s">
        <v>19</v>
      </c>
      <c r="B27" s="3">
        <f t="shared" si="0"/>
        <v>2</v>
      </c>
      <c r="C27" s="19">
        <f>I27+O27</f>
        <v>0</v>
      </c>
      <c r="D27" s="19">
        <f t="shared" si="2"/>
        <v>0</v>
      </c>
      <c r="E27" s="19">
        <f t="shared" si="3"/>
        <v>1</v>
      </c>
      <c r="F27" s="19">
        <f t="shared" si="4"/>
        <v>1</v>
      </c>
      <c r="G27" s="44"/>
      <c r="H27" s="3">
        <v>2</v>
      </c>
      <c r="I27" s="4">
        <v>0</v>
      </c>
      <c r="J27" s="4">
        <v>0</v>
      </c>
      <c r="K27" s="4">
        <v>1</v>
      </c>
      <c r="L27" s="4">
        <v>1</v>
      </c>
      <c r="M27" s="45"/>
      <c r="N27" s="3">
        <v>0</v>
      </c>
      <c r="O27" s="19">
        <v>0</v>
      </c>
      <c r="P27" s="19">
        <v>0</v>
      </c>
      <c r="Q27" s="19">
        <v>0</v>
      </c>
      <c r="R27" s="19">
        <v>0</v>
      </c>
    </row>
    <row r="29" ht="12.75">
      <c r="A29" t="s">
        <v>39</v>
      </c>
    </row>
    <row r="30" ht="12.75">
      <c r="A30" t="s">
        <v>43</v>
      </c>
    </row>
    <row r="31" ht="12.75">
      <c r="A31" t="s">
        <v>44</v>
      </c>
    </row>
    <row r="33" ht="12.75">
      <c r="A33" t="s">
        <v>68</v>
      </c>
    </row>
    <row r="35" spans="9:13" ht="12.75">
      <c r="I35" s="1"/>
      <c r="J35" s="1"/>
      <c r="K35" s="1"/>
      <c r="L35" s="1"/>
      <c r="M35" s="1"/>
    </row>
    <row r="36" spans="9:13" ht="12.75">
      <c r="I36" s="1"/>
      <c r="J36" s="1"/>
      <c r="K36" s="1"/>
      <c r="L36" s="1"/>
      <c r="M36" s="1"/>
    </row>
    <row r="37" spans="9:13" ht="12.75">
      <c r="I37" s="1"/>
      <c r="J37" s="1"/>
      <c r="K37" s="1"/>
      <c r="L37" s="1"/>
      <c r="M37" s="1"/>
    </row>
    <row r="38" spans="9:13" ht="12.75">
      <c r="I38" s="1"/>
      <c r="J38" s="1"/>
      <c r="K38" s="1"/>
      <c r="L38" s="1"/>
      <c r="M38" s="1"/>
    </row>
    <row r="39" spans="9:13" ht="12.75">
      <c r="I39" s="1"/>
      <c r="J39" s="1"/>
      <c r="K39" s="1"/>
      <c r="L39" s="1"/>
      <c r="M39" s="1"/>
    </row>
    <row r="40" spans="9:13" ht="12.75">
      <c r="I40" s="1"/>
      <c r="J40" s="1"/>
      <c r="K40" s="1"/>
      <c r="L40" s="1"/>
      <c r="M40" s="1"/>
    </row>
    <row r="41" spans="9:13" ht="12.75">
      <c r="I41" s="1"/>
      <c r="J41" s="1"/>
      <c r="K41" s="1"/>
      <c r="L41" s="1"/>
      <c r="M41" s="1"/>
    </row>
    <row r="42" spans="9:13" ht="12.75">
      <c r="I42" s="1"/>
      <c r="J42" s="1"/>
      <c r="K42" s="1"/>
      <c r="L42" s="1"/>
      <c r="M42" s="1"/>
    </row>
    <row r="43" spans="9:13" ht="12.75">
      <c r="I43" s="1"/>
      <c r="J43" s="1"/>
      <c r="K43" s="1"/>
      <c r="L43" s="1"/>
      <c r="M43" s="1"/>
    </row>
    <row r="44" spans="9:13" ht="12.75">
      <c r="I44" s="1"/>
      <c r="J44" s="1"/>
      <c r="K44" s="1"/>
      <c r="L44" s="1"/>
      <c r="M44" s="1"/>
    </row>
    <row r="45" spans="9:13" ht="12.75">
      <c r="I45" s="1"/>
      <c r="J45" s="1"/>
      <c r="K45" s="1"/>
      <c r="L45" s="1"/>
      <c r="M45" s="1"/>
    </row>
    <row r="46" spans="9:13" ht="12.75">
      <c r="I46" s="1"/>
      <c r="J46" s="1"/>
      <c r="K46" s="1"/>
      <c r="L46" s="1"/>
      <c r="M46" s="1"/>
    </row>
    <row r="47" spans="9:13" ht="12.75">
      <c r="I47" s="1"/>
      <c r="J47" s="1"/>
      <c r="K47" s="1"/>
      <c r="L47" s="1"/>
      <c r="M47" s="1"/>
    </row>
    <row r="48" spans="9:13" ht="12.75">
      <c r="I48" s="1"/>
      <c r="J48" s="1"/>
      <c r="K48" s="1"/>
      <c r="L48" s="1"/>
      <c r="M48" s="1"/>
    </row>
    <row r="49" spans="9:13" ht="12.75">
      <c r="I49" s="1"/>
      <c r="J49" s="1"/>
      <c r="K49" s="1"/>
      <c r="L49" s="1"/>
      <c r="M49" s="1"/>
    </row>
    <row r="50" spans="9:13" ht="12.75">
      <c r="I50" s="1"/>
      <c r="J50" s="1"/>
      <c r="K50" s="1"/>
      <c r="L50" s="1"/>
      <c r="M50" s="1"/>
    </row>
    <row r="51" spans="9:13" ht="12.75">
      <c r="I51" s="1"/>
      <c r="J51" s="1"/>
      <c r="K51" s="1"/>
      <c r="L51" s="1"/>
      <c r="M51" s="1"/>
    </row>
    <row r="52" spans="9:13" ht="12.75">
      <c r="I52" s="1"/>
      <c r="J52" s="1"/>
      <c r="K52" s="1"/>
      <c r="L52" s="1"/>
      <c r="M52" s="1"/>
    </row>
    <row r="53" spans="9:13" ht="12.75">
      <c r="I53" s="1"/>
      <c r="J53" s="1"/>
      <c r="K53" s="1"/>
      <c r="L53" s="1"/>
      <c r="M53" s="1"/>
    </row>
    <row r="54" spans="9:13" ht="12.75">
      <c r="I54" s="1"/>
      <c r="J54" s="1"/>
      <c r="K54" s="1"/>
      <c r="L54" s="1"/>
      <c r="M54" s="1"/>
    </row>
    <row r="55" ht="12.75">
      <c r="I55" s="1"/>
    </row>
    <row r="56" ht="12.75">
      <c r="I56" s="1"/>
    </row>
  </sheetData>
  <mergeCells count="10">
    <mergeCell ref="B5:F5"/>
    <mergeCell ref="O5:R5"/>
    <mergeCell ref="H5:L5"/>
    <mergeCell ref="A5:A7"/>
    <mergeCell ref="C6:F6"/>
    <mergeCell ref="I6:L6"/>
    <mergeCell ref="O6:R6"/>
    <mergeCell ref="N6:N7"/>
    <mergeCell ref="H6:H7"/>
    <mergeCell ref="B6:B7"/>
  </mergeCells>
  <hyperlinks>
    <hyperlink ref="D1" r:id="rId1" display="(http://www.imsersomayores.csic.es)"/>
  </hyperlinks>
  <printOptions/>
  <pageMargins left="0.75" right="0.75" top="1" bottom="1" header="0" footer="0"/>
  <pageSetup fitToHeight="1" fitToWidth="1" horizontalDpi="300" verticalDpi="300" orientation="landscape" paperSize="9" scale="7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75" zoomScaleNormal="75" workbookViewId="0" topLeftCell="A1">
      <selection activeCell="A32" sqref="A32"/>
    </sheetView>
  </sheetViews>
  <sheetFormatPr defaultColWidth="11.421875" defaultRowHeight="12.75"/>
  <cols>
    <col min="1" max="1" width="21.00390625" style="0" customWidth="1"/>
    <col min="2" max="2" width="6.8515625" style="0" bestFit="1" customWidth="1"/>
    <col min="3" max="3" width="5.57421875" style="0" bestFit="1" customWidth="1"/>
    <col min="4" max="4" width="8.00390625" style="0" customWidth="1"/>
    <col min="5" max="5" width="8.140625" style="0" bestFit="1" customWidth="1"/>
    <col min="6" max="6" width="5.7109375" style="0" bestFit="1" customWidth="1"/>
    <col min="7" max="7" width="7.00390625" style="6" bestFit="1" customWidth="1"/>
    <col min="8" max="9" width="10.00390625" style="6" customWidth="1"/>
    <col min="10" max="10" width="7.57421875" style="6" bestFit="1" customWidth="1"/>
    <col min="11" max="11" width="13.00390625" style="0" customWidth="1"/>
    <col min="12" max="12" width="12.421875" style="7" customWidth="1"/>
    <col min="13" max="13" width="12.28125" style="7" customWidth="1"/>
    <col min="14" max="14" width="11.57421875" style="7" customWidth="1"/>
    <col min="15" max="15" width="8.8515625" style="7" customWidth="1"/>
    <col min="17" max="17" width="6.140625" style="15" customWidth="1"/>
  </cols>
  <sheetData>
    <row r="1" spans="1:12" s="15" customFormat="1" ht="32.25" customHeight="1">
      <c r="A1" s="14" t="s">
        <v>26</v>
      </c>
      <c r="B1" s="16"/>
      <c r="D1" s="23" t="s">
        <v>27</v>
      </c>
      <c r="H1" s="16"/>
      <c r="I1" s="17"/>
      <c r="J1" s="17"/>
      <c r="K1" s="17"/>
      <c r="L1" s="17"/>
    </row>
    <row r="3" ht="15.75">
      <c r="A3" s="18" t="s">
        <v>69</v>
      </c>
    </row>
    <row r="5" spans="1:15" ht="12.75">
      <c r="A5" s="68" t="s">
        <v>54</v>
      </c>
      <c r="B5" s="69" t="s">
        <v>28</v>
      </c>
      <c r="C5" s="70"/>
      <c r="D5" s="70"/>
      <c r="E5" s="70"/>
      <c r="F5" s="71"/>
      <c r="G5" s="77" t="s">
        <v>31</v>
      </c>
      <c r="H5" s="78"/>
      <c r="I5" s="78"/>
      <c r="J5" s="79"/>
      <c r="K5" s="80" t="s">
        <v>57</v>
      </c>
      <c r="L5" s="74" t="s">
        <v>29</v>
      </c>
      <c r="M5" s="75"/>
      <c r="N5" s="75"/>
      <c r="O5" s="76"/>
    </row>
    <row r="6" spans="1:15" ht="12.75">
      <c r="A6" s="68"/>
      <c r="B6" s="72" t="s">
        <v>20</v>
      </c>
      <c r="C6" s="69" t="s">
        <v>24</v>
      </c>
      <c r="D6" s="70"/>
      <c r="E6" s="70"/>
      <c r="F6" s="71"/>
      <c r="G6" s="77" t="s">
        <v>24</v>
      </c>
      <c r="H6" s="78"/>
      <c r="I6" s="78"/>
      <c r="J6" s="79"/>
      <c r="K6" s="81"/>
      <c r="L6" s="74" t="s">
        <v>24</v>
      </c>
      <c r="M6" s="75"/>
      <c r="N6" s="75"/>
      <c r="O6" s="76"/>
    </row>
    <row r="7" spans="1:15" ht="12.75">
      <c r="A7" s="68"/>
      <c r="B7" s="73"/>
      <c r="C7" s="5" t="s">
        <v>0</v>
      </c>
      <c r="D7" s="5" t="s">
        <v>21</v>
      </c>
      <c r="E7" s="5" t="s">
        <v>22</v>
      </c>
      <c r="F7" s="48" t="s">
        <v>58</v>
      </c>
      <c r="G7" s="11" t="s">
        <v>0</v>
      </c>
      <c r="H7" s="11" t="s">
        <v>21</v>
      </c>
      <c r="I7" s="11" t="s">
        <v>22</v>
      </c>
      <c r="J7" s="11" t="s">
        <v>58</v>
      </c>
      <c r="K7" s="5" t="s">
        <v>20</v>
      </c>
      <c r="L7" s="12" t="s">
        <v>0</v>
      </c>
      <c r="M7" s="12" t="s">
        <v>21</v>
      </c>
      <c r="N7" s="12" t="s">
        <v>22</v>
      </c>
      <c r="O7" s="48" t="s">
        <v>58</v>
      </c>
    </row>
    <row r="8" spans="1:17" s="1" customFormat="1" ht="12.75">
      <c r="A8" s="21" t="s">
        <v>25</v>
      </c>
      <c r="B8" s="3">
        <v>4597</v>
      </c>
      <c r="C8" s="19">
        <v>1490</v>
      </c>
      <c r="D8" s="19">
        <v>1291</v>
      </c>
      <c r="E8" s="19">
        <v>1060</v>
      </c>
      <c r="F8" s="19">
        <v>756</v>
      </c>
      <c r="G8" s="10">
        <f>C8*100/$B8</f>
        <v>32.41244289754187</v>
      </c>
      <c r="H8" s="10">
        <f>D8*100/$B8</f>
        <v>28.083532738742658</v>
      </c>
      <c r="I8" s="10">
        <f>E8*100/$B8</f>
        <v>23.05851642375462</v>
      </c>
      <c r="J8" s="10">
        <f>F8*100/$B8</f>
        <v>16.445507939960844</v>
      </c>
      <c r="K8" s="3">
        <v>549</v>
      </c>
      <c r="L8" s="3">
        <f>$K8*G8/100</f>
        <v>177.94431150750486</v>
      </c>
      <c r="M8" s="3">
        <f>$K8*H8/100</f>
        <v>154.17859473569717</v>
      </c>
      <c r="N8" s="3">
        <f>$K8*I8/100</f>
        <v>126.59125516641286</v>
      </c>
      <c r="O8" s="3">
        <f>$K8*J8/100</f>
        <v>90.28583859038503</v>
      </c>
      <c r="P8" s="22"/>
      <c r="Q8" s="16"/>
    </row>
    <row r="9" spans="1:15" ht="12.75">
      <c r="A9" s="2" t="s">
        <v>1</v>
      </c>
      <c r="B9" s="3">
        <v>440</v>
      </c>
      <c r="C9" s="4">
        <v>93</v>
      </c>
      <c r="D9" s="4">
        <v>176</v>
      </c>
      <c r="E9" s="4">
        <v>112</v>
      </c>
      <c r="F9" s="4">
        <v>59</v>
      </c>
      <c r="G9" s="10">
        <f aca="true" t="shared" si="0" ref="G9:G27">C9*100/$B9</f>
        <v>21.136363636363637</v>
      </c>
      <c r="H9" s="10">
        <f aca="true" t="shared" si="1" ref="H9:H27">D9*100/$B9</f>
        <v>40</v>
      </c>
      <c r="I9" s="10">
        <f aca="true" t="shared" si="2" ref="I9:I27">E9*100/$B9</f>
        <v>25.454545454545453</v>
      </c>
      <c r="J9" s="10">
        <f aca="true" t="shared" si="3" ref="J9:J27">F9*100/$B9</f>
        <v>13.409090909090908</v>
      </c>
      <c r="K9" s="3">
        <v>170</v>
      </c>
      <c r="L9" s="19">
        <f aca="true" t="shared" si="4" ref="L9:L27">$K9*G9/100</f>
        <v>35.93181818181818</v>
      </c>
      <c r="M9" s="19">
        <f aca="true" t="shared" si="5" ref="M9:M27">$K9*H9/100</f>
        <v>68</v>
      </c>
      <c r="N9" s="19">
        <f aca="true" t="shared" si="6" ref="N9:N27">$K9*I9/100</f>
        <v>43.27272727272727</v>
      </c>
      <c r="O9" s="19">
        <f aca="true" t="shared" si="7" ref="O9:O27">$K9*J9/100</f>
        <v>22.795454545454547</v>
      </c>
    </row>
    <row r="10" spans="1:15" ht="12.75">
      <c r="A10" s="2" t="s">
        <v>2</v>
      </c>
      <c r="B10" s="3">
        <v>277</v>
      </c>
      <c r="C10" s="4">
        <v>103</v>
      </c>
      <c r="D10" s="4">
        <v>69</v>
      </c>
      <c r="E10" s="4">
        <v>71</v>
      </c>
      <c r="F10" s="4">
        <v>34</v>
      </c>
      <c r="G10" s="10">
        <f t="shared" si="0"/>
        <v>37.18411552346571</v>
      </c>
      <c r="H10" s="10">
        <f t="shared" si="1"/>
        <v>24.90974729241877</v>
      </c>
      <c r="I10" s="10">
        <f t="shared" si="2"/>
        <v>25.63176895306859</v>
      </c>
      <c r="J10" s="10">
        <f t="shared" si="3"/>
        <v>12.274368231046932</v>
      </c>
      <c r="K10" s="3">
        <v>13</v>
      </c>
      <c r="L10" s="19">
        <f t="shared" si="4"/>
        <v>4.833935018050542</v>
      </c>
      <c r="M10" s="19">
        <f t="shared" si="5"/>
        <v>3.2382671480144403</v>
      </c>
      <c r="N10" s="19">
        <f t="shared" si="6"/>
        <v>3.3321299638989164</v>
      </c>
      <c r="O10" s="19">
        <f t="shared" si="7"/>
        <v>1.595667870036101</v>
      </c>
    </row>
    <row r="11" spans="1:15" ht="12.75">
      <c r="A11" s="2" t="s">
        <v>3</v>
      </c>
      <c r="B11" s="3">
        <v>208</v>
      </c>
      <c r="C11" s="4">
        <v>117</v>
      </c>
      <c r="D11" s="4">
        <v>36</v>
      </c>
      <c r="E11" s="4">
        <v>34</v>
      </c>
      <c r="F11" s="4">
        <v>21</v>
      </c>
      <c r="G11" s="10">
        <f t="shared" si="0"/>
        <v>56.25</v>
      </c>
      <c r="H11" s="10">
        <f t="shared" si="1"/>
        <v>17.307692307692307</v>
      </c>
      <c r="I11" s="10">
        <f t="shared" si="2"/>
        <v>16.346153846153847</v>
      </c>
      <c r="J11" s="10">
        <f t="shared" si="3"/>
        <v>10.096153846153847</v>
      </c>
      <c r="K11" s="3">
        <v>9</v>
      </c>
      <c r="L11" s="19">
        <f t="shared" si="4"/>
        <v>5.0625</v>
      </c>
      <c r="M11" s="19">
        <f t="shared" si="5"/>
        <v>1.5576923076923077</v>
      </c>
      <c r="N11" s="19">
        <f t="shared" si="6"/>
        <v>1.471153846153846</v>
      </c>
      <c r="O11" s="19">
        <f t="shared" si="7"/>
        <v>0.9086538461538461</v>
      </c>
    </row>
    <row r="12" spans="1:15" ht="12.75">
      <c r="A12" s="2" t="s">
        <v>4</v>
      </c>
      <c r="B12" s="3">
        <v>55</v>
      </c>
      <c r="C12" s="4">
        <v>9</v>
      </c>
      <c r="D12" s="4">
        <v>21</v>
      </c>
      <c r="E12" s="4">
        <v>14</v>
      </c>
      <c r="F12" s="4">
        <v>11</v>
      </c>
      <c r="G12" s="10">
        <f t="shared" si="0"/>
        <v>16.363636363636363</v>
      </c>
      <c r="H12" s="10">
        <f t="shared" si="1"/>
        <v>38.18181818181818</v>
      </c>
      <c r="I12" s="10">
        <f t="shared" si="2"/>
        <v>25.454545454545453</v>
      </c>
      <c r="J12" s="10">
        <f t="shared" si="3"/>
        <v>20</v>
      </c>
      <c r="K12" s="3">
        <v>5</v>
      </c>
      <c r="L12" s="19">
        <f t="shared" si="4"/>
        <v>0.8181818181818181</v>
      </c>
      <c r="M12" s="19">
        <f t="shared" si="5"/>
        <v>1.9090909090909092</v>
      </c>
      <c r="N12" s="19">
        <f t="shared" si="6"/>
        <v>1.2727272727272727</v>
      </c>
      <c r="O12" s="19">
        <f t="shared" si="7"/>
        <v>1</v>
      </c>
    </row>
    <row r="13" spans="1:15" ht="12.75">
      <c r="A13" s="2" t="s">
        <v>5</v>
      </c>
      <c r="B13" s="3">
        <v>93</v>
      </c>
      <c r="C13" s="4">
        <v>33</v>
      </c>
      <c r="D13" s="4">
        <v>32</v>
      </c>
      <c r="E13" s="4">
        <v>11</v>
      </c>
      <c r="F13" s="4">
        <v>17</v>
      </c>
      <c r="G13" s="10">
        <f t="shared" si="0"/>
        <v>35.483870967741936</v>
      </c>
      <c r="H13" s="10">
        <f t="shared" si="1"/>
        <v>34.40860215053763</v>
      </c>
      <c r="I13" s="10">
        <f t="shared" si="2"/>
        <v>11.827956989247312</v>
      </c>
      <c r="J13" s="10">
        <f t="shared" si="3"/>
        <v>18.27956989247312</v>
      </c>
      <c r="K13" s="3">
        <v>23</v>
      </c>
      <c r="L13" s="19">
        <f t="shared" si="4"/>
        <v>8.161290322580646</v>
      </c>
      <c r="M13" s="19">
        <f t="shared" si="5"/>
        <v>7.913978494623656</v>
      </c>
      <c r="N13" s="19">
        <f>$K13*I13/100</f>
        <v>2.720430107526882</v>
      </c>
      <c r="O13" s="19">
        <f t="shared" si="7"/>
        <v>4.204301075268818</v>
      </c>
    </row>
    <row r="14" spans="1:15" ht="12.75">
      <c r="A14" s="2" t="s">
        <v>6</v>
      </c>
      <c r="B14" s="46">
        <v>46</v>
      </c>
      <c r="C14" s="4">
        <v>11</v>
      </c>
      <c r="D14" s="4">
        <v>8</v>
      </c>
      <c r="E14" s="4">
        <v>11</v>
      </c>
      <c r="F14" s="4">
        <v>16</v>
      </c>
      <c r="G14" s="10">
        <f t="shared" si="0"/>
        <v>23.91304347826087</v>
      </c>
      <c r="H14" s="10">
        <f t="shared" si="1"/>
        <v>17.391304347826086</v>
      </c>
      <c r="I14" s="10">
        <f t="shared" si="2"/>
        <v>23.91304347826087</v>
      </c>
      <c r="J14" s="10">
        <f t="shared" si="3"/>
        <v>34.78260869565217</v>
      </c>
      <c r="K14" s="3">
        <v>1</v>
      </c>
      <c r="L14" s="19">
        <f t="shared" si="4"/>
        <v>0.2391304347826087</v>
      </c>
      <c r="M14" s="19">
        <f t="shared" si="5"/>
        <v>0.17391304347826086</v>
      </c>
      <c r="N14" s="19">
        <f t="shared" si="6"/>
        <v>0.2391304347826087</v>
      </c>
      <c r="O14" s="19">
        <f t="shared" si="7"/>
        <v>0.34782608695652173</v>
      </c>
    </row>
    <row r="15" spans="1:15" ht="12.75">
      <c r="A15" s="2" t="s">
        <v>7</v>
      </c>
      <c r="B15" s="3">
        <v>584</v>
      </c>
      <c r="C15" s="4">
        <v>193</v>
      </c>
      <c r="D15" s="4">
        <v>187</v>
      </c>
      <c r="E15" s="4">
        <v>105</v>
      </c>
      <c r="F15" s="4">
        <v>99</v>
      </c>
      <c r="G15" s="10">
        <f t="shared" si="0"/>
        <v>33.04794520547945</v>
      </c>
      <c r="H15" s="10">
        <f t="shared" si="1"/>
        <v>32.02054794520548</v>
      </c>
      <c r="I15" s="10">
        <f t="shared" si="2"/>
        <v>17.97945205479452</v>
      </c>
      <c r="J15" s="10">
        <f t="shared" si="3"/>
        <v>16.95205479452055</v>
      </c>
      <c r="K15" s="3">
        <v>35</v>
      </c>
      <c r="L15" s="19">
        <f t="shared" si="4"/>
        <v>11.566780821917808</v>
      </c>
      <c r="M15" s="19">
        <f t="shared" si="5"/>
        <v>11.207191780821917</v>
      </c>
      <c r="N15" s="19">
        <f t="shared" si="6"/>
        <v>6.292808219178082</v>
      </c>
      <c r="O15" s="19">
        <f t="shared" si="7"/>
        <v>5.933219178082193</v>
      </c>
    </row>
    <row r="16" spans="1:15" ht="12.75">
      <c r="A16" s="2" t="s">
        <v>8</v>
      </c>
      <c r="B16" s="3">
        <v>388</v>
      </c>
      <c r="C16" s="4">
        <v>152</v>
      </c>
      <c r="D16" s="4">
        <v>91</v>
      </c>
      <c r="E16" s="4">
        <v>73</v>
      </c>
      <c r="F16" s="4">
        <v>72</v>
      </c>
      <c r="G16" s="10">
        <f t="shared" si="0"/>
        <v>39.175257731958766</v>
      </c>
      <c r="H16" s="10">
        <f t="shared" si="1"/>
        <v>23.45360824742268</v>
      </c>
      <c r="I16" s="10">
        <f t="shared" si="2"/>
        <v>18.814432989690722</v>
      </c>
      <c r="J16" s="10">
        <f t="shared" si="3"/>
        <v>18.556701030927837</v>
      </c>
      <c r="K16" s="3">
        <v>71</v>
      </c>
      <c r="L16" s="19">
        <f t="shared" si="4"/>
        <v>27.814432989690722</v>
      </c>
      <c r="M16" s="19">
        <f t="shared" si="5"/>
        <v>16.6520618556701</v>
      </c>
      <c r="N16" s="19">
        <f t="shared" si="6"/>
        <v>13.358247422680414</v>
      </c>
      <c r="O16" s="19">
        <f t="shared" si="7"/>
        <v>13.175257731958764</v>
      </c>
    </row>
    <row r="17" spans="1:15" ht="12.75">
      <c r="A17" s="2" t="s">
        <v>9</v>
      </c>
      <c r="B17" s="3">
        <v>1001</v>
      </c>
      <c r="C17" s="4">
        <v>329</v>
      </c>
      <c r="D17" s="4">
        <v>316</v>
      </c>
      <c r="E17" s="4">
        <v>252</v>
      </c>
      <c r="F17" s="4">
        <v>104</v>
      </c>
      <c r="G17" s="10">
        <f t="shared" si="0"/>
        <v>32.86713286713287</v>
      </c>
      <c r="H17" s="10">
        <f t="shared" si="1"/>
        <v>31.568431568431567</v>
      </c>
      <c r="I17" s="10">
        <f t="shared" si="2"/>
        <v>25.174825174825173</v>
      </c>
      <c r="J17" s="10">
        <f t="shared" si="3"/>
        <v>10.38961038961039</v>
      </c>
      <c r="K17" s="3">
        <v>44</v>
      </c>
      <c r="L17" s="19">
        <f t="shared" si="4"/>
        <v>14.461538461538462</v>
      </c>
      <c r="M17" s="19">
        <f t="shared" si="5"/>
        <v>13.890109890109889</v>
      </c>
      <c r="N17" s="19">
        <f t="shared" si="6"/>
        <v>11.076923076923077</v>
      </c>
      <c r="O17" s="19">
        <f t="shared" si="7"/>
        <v>4.571428571428571</v>
      </c>
    </row>
    <row r="18" spans="1:15" ht="12.75">
      <c r="A18" s="2" t="s">
        <v>10</v>
      </c>
      <c r="B18" s="3">
        <v>274</v>
      </c>
      <c r="C18" s="4">
        <v>51</v>
      </c>
      <c r="D18" s="4">
        <v>81</v>
      </c>
      <c r="E18" s="4">
        <v>78</v>
      </c>
      <c r="F18" s="4">
        <v>64</v>
      </c>
      <c r="G18" s="10">
        <f t="shared" si="0"/>
        <v>18.613138686131386</v>
      </c>
      <c r="H18" s="10">
        <f t="shared" si="1"/>
        <v>29.562043795620436</v>
      </c>
      <c r="I18" s="10">
        <f t="shared" si="2"/>
        <v>28.467153284671532</v>
      </c>
      <c r="J18" s="10">
        <f t="shared" si="3"/>
        <v>23.357664233576642</v>
      </c>
      <c r="K18" s="3">
        <v>37</v>
      </c>
      <c r="L18" s="19">
        <f t="shared" si="4"/>
        <v>6.8868613138686126</v>
      </c>
      <c r="M18" s="19">
        <f t="shared" si="5"/>
        <v>10.937956204379562</v>
      </c>
      <c r="N18" s="19">
        <f t="shared" si="6"/>
        <v>10.532846715328468</v>
      </c>
      <c r="O18" s="19">
        <f t="shared" si="7"/>
        <v>8.642335766423358</v>
      </c>
    </row>
    <row r="19" spans="1:15" ht="12.75">
      <c r="A19" s="2" t="s">
        <v>11</v>
      </c>
      <c r="B19" s="3">
        <v>138</v>
      </c>
      <c r="C19" s="4">
        <v>53</v>
      </c>
      <c r="D19" s="4">
        <v>39</v>
      </c>
      <c r="E19" s="4">
        <v>29</v>
      </c>
      <c r="F19" s="4">
        <v>17</v>
      </c>
      <c r="G19" s="10">
        <f t="shared" si="0"/>
        <v>38.405797101449274</v>
      </c>
      <c r="H19" s="10">
        <f t="shared" si="1"/>
        <v>28.26086956521739</v>
      </c>
      <c r="I19" s="10">
        <f t="shared" si="2"/>
        <v>21.014492753623188</v>
      </c>
      <c r="J19" s="10">
        <f t="shared" si="3"/>
        <v>12.318840579710145</v>
      </c>
      <c r="K19" s="3">
        <v>9</v>
      </c>
      <c r="L19" s="19">
        <f t="shared" si="4"/>
        <v>3.4565217391304346</v>
      </c>
      <c r="M19" s="19">
        <f t="shared" si="5"/>
        <v>2.543478260869565</v>
      </c>
      <c r="N19" s="19">
        <f t="shared" si="6"/>
        <v>1.891304347826087</v>
      </c>
      <c r="O19" s="19">
        <f t="shared" si="7"/>
        <v>1.108695652173913</v>
      </c>
    </row>
    <row r="20" spans="1:15" ht="12.75">
      <c r="A20" s="2" t="s">
        <v>12</v>
      </c>
      <c r="B20" s="3">
        <v>175</v>
      </c>
      <c r="C20" s="4">
        <v>51</v>
      </c>
      <c r="D20" s="30">
        <v>33</v>
      </c>
      <c r="E20" s="4">
        <v>49</v>
      </c>
      <c r="F20" s="4">
        <v>42</v>
      </c>
      <c r="G20" s="10">
        <f t="shared" si="0"/>
        <v>29.142857142857142</v>
      </c>
      <c r="H20" s="10">
        <f t="shared" si="1"/>
        <v>18.857142857142858</v>
      </c>
      <c r="I20" s="10">
        <f t="shared" si="2"/>
        <v>28</v>
      </c>
      <c r="J20" s="10">
        <f t="shared" si="3"/>
        <v>24</v>
      </c>
      <c r="K20" s="3">
        <v>20</v>
      </c>
      <c r="L20" s="19">
        <f t="shared" si="4"/>
        <v>5.828571428571429</v>
      </c>
      <c r="M20" s="19">
        <f t="shared" si="5"/>
        <v>3.771428571428572</v>
      </c>
      <c r="N20" s="19">
        <f t="shared" si="6"/>
        <v>5.6</v>
      </c>
      <c r="O20" s="19">
        <f t="shared" si="7"/>
        <v>4.8</v>
      </c>
    </row>
    <row r="21" spans="1:15" ht="12.75">
      <c r="A21" s="2" t="s">
        <v>13</v>
      </c>
      <c r="B21" s="3">
        <v>457</v>
      </c>
      <c r="C21" s="4">
        <v>123</v>
      </c>
      <c r="D21" s="4">
        <v>101</v>
      </c>
      <c r="E21" s="4">
        <v>111</v>
      </c>
      <c r="F21" s="4">
        <v>122</v>
      </c>
      <c r="G21" s="10">
        <f t="shared" si="0"/>
        <v>26.914660831509845</v>
      </c>
      <c r="H21" s="10">
        <f t="shared" si="1"/>
        <v>22.100656455142232</v>
      </c>
      <c r="I21" s="10">
        <f t="shared" si="2"/>
        <v>24.288840262582056</v>
      </c>
      <c r="J21" s="10">
        <f t="shared" si="3"/>
        <v>26.695842450765863</v>
      </c>
      <c r="K21" s="3">
        <v>62</v>
      </c>
      <c r="L21" s="19">
        <f t="shared" si="4"/>
        <v>16.687089715536104</v>
      </c>
      <c r="M21" s="19">
        <f t="shared" si="5"/>
        <v>13.702407002188183</v>
      </c>
      <c r="N21" s="19">
        <f t="shared" si="6"/>
        <v>15.059080962800873</v>
      </c>
      <c r="O21" s="19">
        <f t="shared" si="7"/>
        <v>16.551422319474835</v>
      </c>
    </row>
    <row r="22" spans="1:15" ht="12.75">
      <c r="A22" s="2" t="s">
        <v>14</v>
      </c>
      <c r="B22" s="3">
        <v>48</v>
      </c>
      <c r="C22" s="4">
        <v>6</v>
      </c>
      <c r="D22" s="4">
        <v>7</v>
      </c>
      <c r="E22" s="4">
        <v>23</v>
      </c>
      <c r="F22" s="4">
        <v>12</v>
      </c>
      <c r="G22" s="10">
        <f t="shared" si="0"/>
        <v>12.5</v>
      </c>
      <c r="H22" s="10">
        <f t="shared" si="1"/>
        <v>14.583333333333334</v>
      </c>
      <c r="I22" s="10">
        <f t="shared" si="2"/>
        <v>47.916666666666664</v>
      </c>
      <c r="J22" s="10">
        <f t="shared" si="3"/>
        <v>25</v>
      </c>
      <c r="K22" s="3">
        <v>4</v>
      </c>
      <c r="L22" s="19">
        <f t="shared" si="4"/>
        <v>0.5</v>
      </c>
      <c r="M22" s="19">
        <f t="shared" si="5"/>
        <v>0.5833333333333334</v>
      </c>
      <c r="N22" s="19">
        <f t="shared" si="6"/>
        <v>1.9166666666666665</v>
      </c>
      <c r="O22" s="19">
        <f t="shared" si="7"/>
        <v>1</v>
      </c>
    </row>
    <row r="23" spans="1:15" ht="12.75">
      <c r="A23" s="2" t="s">
        <v>15</v>
      </c>
      <c r="B23" s="3">
        <v>83</v>
      </c>
      <c r="C23" s="4">
        <v>12</v>
      </c>
      <c r="D23" s="4">
        <v>30</v>
      </c>
      <c r="E23" s="4">
        <v>21</v>
      </c>
      <c r="F23" s="4">
        <v>20</v>
      </c>
      <c r="G23" s="10">
        <f t="shared" si="0"/>
        <v>14.457831325301205</v>
      </c>
      <c r="H23" s="10">
        <f t="shared" si="1"/>
        <v>36.144578313253014</v>
      </c>
      <c r="I23" s="10">
        <f t="shared" si="2"/>
        <v>25.301204819277107</v>
      </c>
      <c r="J23" s="10">
        <f t="shared" si="3"/>
        <v>24.096385542168676</v>
      </c>
      <c r="K23" s="3">
        <v>14</v>
      </c>
      <c r="L23" s="19">
        <f t="shared" si="4"/>
        <v>2.024096385542169</v>
      </c>
      <c r="M23" s="19">
        <f t="shared" si="5"/>
        <v>5.0602409638554215</v>
      </c>
      <c r="N23" s="19">
        <f t="shared" si="6"/>
        <v>3.542168674698795</v>
      </c>
      <c r="O23" s="19">
        <f t="shared" si="7"/>
        <v>3.373493975903615</v>
      </c>
    </row>
    <row r="24" spans="1:15" ht="12.75">
      <c r="A24" s="2" t="s">
        <v>16</v>
      </c>
      <c r="B24" s="3">
        <v>297</v>
      </c>
      <c r="C24" s="4">
        <v>150</v>
      </c>
      <c r="D24" s="4">
        <v>56</v>
      </c>
      <c r="E24" s="4">
        <v>54</v>
      </c>
      <c r="F24" s="4">
        <v>37</v>
      </c>
      <c r="G24" s="10">
        <f t="shared" si="0"/>
        <v>50.505050505050505</v>
      </c>
      <c r="H24" s="10">
        <f t="shared" si="1"/>
        <v>18.855218855218855</v>
      </c>
      <c r="I24" s="10">
        <f t="shared" si="2"/>
        <v>18.181818181818183</v>
      </c>
      <c r="J24" s="10">
        <f t="shared" si="3"/>
        <v>12.457912457912458</v>
      </c>
      <c r="K24" s="3">
        <v>30</v>
      </c>
      <c r="L24" s="19">
        <f t="shared" si="4"/>
        <v>15.151515151515152</v>
      </c>
      <c r="M24" s="19">
        <f t="shared" si="5"/>
        <v>5.656565656565656</v>
      </c>
      <c r="N24" s="19">
        <f t="shared" si="6"/>
        <v>5.454545454545455</v>
      </c>
      <c r="O24" s="19">
        <f t="shared" si="7"/>
        <v>3.7373737373737375</v>
      </c>
    </row>
    <row r="25" spans="1:15" ht="12.75">
      <c r="A25" s="2" t="s">
        <v>17</v>
      </c>
      <c r="B25" s="3">
        <v>29</v>
      </c>
      <c r="C25" s="4">
        <v>4</v>
      </c>
      <c r="D25" s="4">
        <v>8</v>
      </c>
      <c r="E25" s="4">
        <v>9</v>
      </c>
      <c r="F25" s="4">
        <v>8</v>
      </c>
      <c r="G25" s="10">
        <f t="shared" si="0"/>
        <v>13.793103448275861</v>
      </c>
      <c r="H25" s="10">
        <f t="shared" si="1"/>
        <v>27.586206896551722</v>
      </c>
      <c r="I25" s="10">
        <f t="shared" si="2"/>
        <v>31.03448275862069</v>
      </c>
      <c r="J25" s="10">
        <f t="shared" si="3"/>
        <v>27.586206896551722</v>
      </c>
      <c r="K25" s="3">
        <v>0</v>
      </c>
      <c r="L25" s="19">
        <f t="shared" si="4"/>
        <v>0</v>
      </c>
      <c r="M25" s="19">
        <f t="shared" si="5"/>
        <v>0</v>
      </c>
      <c r="N25" s="19">
        <f t="shared" si="6"/>
        <v>0</v>
      </c>
      <c r="O25" s="19">
        <f t="shared" si="7"/>
        <v>0</v>
      </c>
    </row>
    <row r="26" spans="1:15" ht="12.75">
      <c r="A26" s="2" t="s">
        <v>18</v>
      </c>
      <c r="B26" s="3">
        <v>2</v>
      </c>
      <c r="C26" s="4">
        <v>0</v>
      </c>
      <c r="D26" s="4">
        <v>0</v>
      </c>
      <c r="E26" s="4">
        <v>2</v>
      </c>
      <c r="F26" s="4">
        <v>0</v>
      </c>
      <c r="G26" s="10">
        <f t="shared" si="0"/>
        <v>0</v>
      </c>
      <c r="H26" s="10">
        <f t="shared" si="1"/>
        <v>0</v>
      </c>
      <c r="I26" s="10">
        <f t="shared" si="2"/>
        <v>100</v>
      </c>
      <c r="J26" s="10">
        <f t="shared" si="3"/>
        <v>0</v>
      </c>
      <c r="K26" s="3">
        <v>2</v>
      </c>
      <c r="L26" s="19">
        <f t="shared" si="4"/>
        <v>0</v>
      </c>
      <c r="M26" s="19">
        <f t="shared" si="5"/>
        <v>0</v>
      </c>
      <c r="N26" s="19">
        <v>2</v>
      </c>
      <c r="O26" s="19">
        <f t="shared" si="7"/>
        <v>0</v>
      </c>
    </row>
    <row r="27" spans="1:15" ht="12.75">
      <c r="A27" s="2" t="s">
        <v>19</v>
      </c>
      <c r="B27" s="3">
        <v>2</v>
      </c>
      <c r="C27" s="4">
        <v>0</v>
      </c>
      <c r="D27" s="4">
        <v>0</v>
      </c>
      <c r="E27" s="4">
        <v>1</v>
      </c>
      <c r="F27" s="4">
        <v>1</v>
      </c>
      <c r="G27" s="10">
        <f t="shared" si="0"/>
        <v>0</v>
      </c>
      <c r="H27" s="10">
        <f t="shared" si="1"/>
        <v>0</v>
      </c>
      <c r="I27" s="10">
        <f t="shared" si="2"/>
        <v>50</v>
      </c>
      <c r="J27" s="10">
        <f t="shared" si="3"/>
        <v>50</v>
      </c>
      <c r="K27" s="3">
        <v>0</v>
      </c>
      <c r="L27" s="19">
        <f t="shared" si="4"/>
        <v>0</v>
      </c>
      <c r="M27" s="19">
        <f t="shared" si="5"/>
        <v>0</v>
      </c>
      <c r="N27" s="19">
        <f t="shared" si="6"/>
        <v>0</v>
      </c>
      <c r="O27" s="19">
        <f t="shared" si="7"/>
        <v>0</v>
      </c>
    </row>
    <row r="28" spans="1:15" ht="12.75">
      <c r="A28" s="60"/>
      <c r="B28" s="49"/>
      <c r="C28" s="49"/>
      <c r="D28" s="49"/>
      <c r="E28" s="49"/>
      <c r="F28" s="49"/>
      <c r="G28" s="50"/>
      <c r="H28" s="50"/>
      <c r="I28" s="50"/>
      <c r="J28" s="50"/>
      <c r="K28" s="43"/>
      <c r="L28" s="43"/>
      <c r="M28" s="43"/>
      <c r="N28" s="43"/>
      <c r="O28" s="43"/>
    </row>
    <row r="29" spans="1:15" ht="12.75">
      <c r="A29" t="s">
        <v>66</v>
      </c>
      <c r="K29" s="8"/>
      <c r="L29" s="8"/>
      <c r="M29" s="8"/>
      <c r="N29" s="8"/>
      <c r="O29" s="8"/>
    </row>
    <row r="30" ht="12.75">
      <c r="A30" t="s">
        <v>70</v>
      </c>
    </row>
    <row r="31" ht="12.75">
      <c r="A31" t="s">
        <v>30</v>
      </c>
    </row>
    <row r="32" ht="12.75">
      <c r="A32" t="s">
        <v>79</v>
      </c>
    </row>
    <row r="34" ht="12.75">
      <c r="A34" t="s">
        <v>71</v>
      </c>
    </row>
  </sheetData>
  <mergeCells count="9">
    <mergeCell ref="A5:A7"/>
    <mergeCell ref="L6:O6"/>
    <mergeCell ref="L5:O5"/>
    <mergeCell ref="G5:J5"/>
    <mergeCell ref="C6:F6"/>
    <mergeCell ref="B5:F5"/>
    <mergeCell ref="G6:J6"/>
    <mergeCell ref="B6:B7"/>
    <mergeCell ref="K5:K6"/>
  </mergeCells>
  <hyperlinks>
    <hyperlink ref="D1" r:id="rId1" display="(http://www.imsersomayores.csic.es)"/>
  </hyperlinks>
  <printOptions/>
  <pageMargins left="0.75" right="0.75" top="1" bottom="1" header="0" footer="0"/>
  <pageSetup fitToHeight="1" fitToWidth="1" horizontalDpi="300" verticalDpi="300" orientation="landscape" paperSize="9" scale="7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75" zoomScaleNormal="75" workbookViewId="0" topLeftCell="A1">
      <selection activeCell="A9" sqref="A9"/>
    </sheetView>
  </sheetViews>
  <sheetFormatPr defaultColWidth="11.421875" defaultRowHeight="12.75"/>
  <cols>
    <col min="1" max="1" width="21.00390625" style="0" customWidth="1"/>
    <col min="2" max="2" width="9.7109375" style="1" bestFit="1" customWidth="1"/>
    <col min="3" max="3" width="8.00390625" style="0" bestFit="1" customWidth="1"/>
    <col min="4" max="5" width="8.140625" style="0" bestFit="1" customWidth="1"/>
    <col min="6" max="6" width="8.28125" style="0" bestFit="1" customWidth="1"/>
    <col min="7" max="7" width="0.71875" style="0" customWidth="1"/>
    <col min="8" max="8" width="10.00390625" style="0" bestFit="1" customWidth="1"/>
    <col min="9" max="9" width="8.00390625" style="0" bestFit="1" customWidth="1"/>
    <col min="10" max="11" width="8.140625" style="0" bestFit="1" customWidth="1"/>
    <col min="12" max="12" width="9.140625" style="0" customWidth="1"/>
    <col min="13" max="13" width="0.71875" style="0" customWidth="1"/>
    <col min="14" max="14" width="10.00390625" style="0" bestFit="1" customWidth="1"/>
    <col min="15" max="15" width="6.8515625" style="0" bestFit="1" customWidth="1"/>
    <col min="16" max="17" width="8.140625" style="0" bestFit="1" customWidth="1"/>
    <col min="18" max="18" width="9.7109375" style="0" customWidth="1"/>
    <col min="20" max="20" width="6.140625" style="15" customWidth="1"/>
  </cols>
  <sheetData>
    <row r="1" spans="1:8" s="15" customFormat="1" ht="32.25" customHeight="1">
      <c r="A1" s="14" t="s">
        <v>26</v>
      </c>
      <c r="B1" s="16"/>
      <c r="C1" s="16"/>
      <c r="D1" s="23" t="s">
        <v>27</v>
      </c>
      <c r="E1" s="16"/>
      <c r="F1" s="16"/>
      <c r="G1" s="16"/>
      <c r="H1" s="16"/>
    </row>
    <row r="2" spans="2:5" ht="12.75">
      <c r="B2" s="7"/>
      <c r="C2" s="7"/>
      <c r="D2" s="7"/>
      <c r="E2" s="7"/>
    </row>
    <row r="3" spans="1:5" ht="15.75">
      <c r="A3" s="18" t="s">
        <v>75</v>
      </c>
      <c r="B3" s="7"/>
      <c r="C3" s="7"/>
      <c r="D3" s="7"/>
      <c r="E3" s="7"/>
    </row>
    <row r="5" spans="1:18" ht="12.75">
      <c r="A5" s="5"/>
      <c r="B5" s="82" t="s">
        <v>46</v>
      </c>
      <c r="C5" s="82"/>
      <c r="D5" s="82"/>
      <c r="E5" s="82"/>
      <c r="F5" s="82"/>
      <c r="G5" s="42"/>
      <c r="H5" s="82" t="s">
        <v>47</v>
      </c>
      <c r="I5" s="82"/>
      <c r="J5" s="82"/>
      <c r="K5" s="82"/>
      <c r="L5" s="82"/>
      <c r="M5" s="42"/>
      <c r="N5" s="82" t="s">
        <v>50</v>
      </c>
      <c r="O5" s="82"/>
      <c r="P5" s="82"/>
      <c r="Q5" s="82"/>
      <c r="R5" s="82"/>
    </row>
    <row r="6" spans="1:18" ht="12.75">
      <c r="A6" s="5"/>
      <c r="B6" s="72" t="s">
        <v>37</v>
      </c>
      <c r="C6" s="82" t="s">
        <v>24</v>
      </c>
      <c r="D6" s="82"/>
      <c r="E6" s="82"/>
      <c r="F6" s="82"/>
      <c r="G6" s="42"/>
      <c r="H6" s="72" t="s">
        <v>40</v>
      </c>
      <c r="I6" s="69" t="s">
        <v>24</v>
      </c>
      <c r="J6" s="70"/>
      <c r="K6" s="70"/>
      <c r="L6" s="71"/>
      <c r="M6" s="42"/>
      <c r="N6" s="82" t="s">
        <v>32</v>
      </c>
      <c r="O6" s="82"/>
      <c r="P6" s="82"/>
      <c r="Q6" s="82"/>
      <c r="R6" s="82"/>
    </row>
    <row r="7" spans="1:18" ht="12.75">
      <c r="A7" s="5"/>
      <c r="B7" s="73"/>
      <c r="C7" s="5" t="s">
        <v>0</v>
      </c>
      <c r="D7" s="5" t="s">
        <v>21</v>
      </c>
      <c r="E7" s="5" t="s">
        <v>22</v>
      </c>
      <c r="F7" s="5" t="s">
        <v>58</v>
      </c>
      <c r="G7" s="42"/>
      <c r="H7" s="73"/>
      <c r="I7" s="5" t="s">
        <v>0</v>
      </c>
      <c r="J7" s="5" t="s">
        <v>21</v>
      </c>
      <c r="K7" s="5" t="s">
        <v>22</v>
      </c>
      <c r="L7" s="5" t="s">
        <v>58</v>
      </c>
      <c r="M7" s="42"/>
      <c r="N7" s="5" t="s">
        <v>41</v>
      </c>
      <c r="O7" s="5" t="s">
        <v>0</v>
      </c>
      <c r="P7" s="5" t="s">
        <v>21</v>
      </c>
      <c r="Q7" s="5" t="s">
        <v>22</v>
      </c>
      <c r="R7" s="5" t="s">
        <v>58</v>
      </c>
    </row>
    <row r="8" spans="1:20" s="1" customFormat="1" ht="12.75">
      <c r="A8" s="21" t="s">
        <v>25</v>
      </c>
      <c r="B8" s="3">
        <f>H8+N8</f>
        <v>304261.02806177945</v>
      </c>
      <c r="C8" s="3">
        <f aca="true" t="shared" si="0" ref="C8:F23">I8+O8</f>
        <v>26015.45355666739</v>
      </c>
      <c r="D8" s="3">
        <f t="shared" si="0"/>
        <v>51529.40439417011</v>
      </c>
      <c r="E8" s="3">
        <f t="shared" si="0"/>
        <v>82775.9343049815</v>
      </c>
      <c r="F8" s="3">
        <f t="shared" si="0"/>
        <v>143940.2358059604</v>
      </c>
      <c r="G8" s="5"/>
      <c r="H8" s="3">
        <f>SUM(H9:H27)</f>
        <v>271801</v>
      </c>
      <c r="I8" s="3">
        <f>SUM(I9:I27)</f>
        <v>23240</v>
      </c>
      <c r="J8" s="3">
        <f>SUM(J9:J27)</f>
        <v>46032</v>
      </c>
      <c r="K8" s="3">
        <f>SUM(K9:K27)</f>
        <v>73945</v>
      </c>
      <c r="L8" s="3">
        <f>SUM(L9:L27)</f>
        <v>128584</v>
      </c>
      <c r="M8" s="5"/>
      <c r="N8" s="3">
        <v>32460.02806177942</v>
      </c>
      <c r="O8" s="3">
        <v>2775.4535566673912</v>
      </c>
      <c r="P8" s="3">
        <v>5497.40439417011</v>
      </c>
      <c r="Q8" s="3">
        <v>8830.934304981509</v>
      </c>
      <c r="R8" s="3">
        <v>15356.235805960407</v>
      </c>
      <c r="T8" s="16"/>
    </row>
    <row r="9" spans="1:18" ht="12.75">
      <c r="A9" s="2" t="s">
        <v>1</v>
      </c>
      <c r="B9" s="3">
        <f aca="true" t="shared" si="1" ref="B9:B27">H9+N9</f>
        <v>36254.89138750952</v>
      </c>
      <c r="C9" s="19">
        <f t="shared" si="0"/>
        <v>2173.4399023794995</v>
      </c>
      <c r="D9" s="19">
        <f t="shared" si="0"/>
        <v>9082.61347792409</v>
      </c>
      <c r="E9" s="19">
        <f t="shared" si="0"/>
        <v>11012.680960548885</v>
      </c>
      <c r="F9" s="19">
        <f t="shared" si="0"/>
        <v>13986.157046657047</v>
      </c>
      <c r="G9" s="42"/>
      <c r="H9" s="61">
        <v>26374</v>
      </c>
      <c r="I9" s="61">
        <v>1613</v>
      </c>
      <c r="J9" s="61">
        <v>6658</v>
      </c>
      <c r="K9" s="61">
        <v>7994</v>
      </c>
      <c r="L9" s="61">
        <v>10109</v>
      </c>
      <c r="M9" s="42"/>
      <c r="N9" s="3">
        <v>9880.89138750952</v>
      </c>
      <c r="O9" s="19">
        <v>560.4399023794996</v>
      </c>
      <c r="P9" s="19">
        <v>2424.61347792409</v>
      </c>
      <c r="Q9" s="19">
        <v>3018.680960548885</v>
      </c>
      <c r="R9" s="19">
        <v>3877.1570466570465</v>
      </c>
    </row>
    <row r="10" spans="1:18" ht="12.75">
      <c r="A10" s="2" t="s">
        <v>2</v>
      </c>
      <c r="B10" s="3">
        <f t="shared" si="1"/>
        <v>15916.706444642523</v>
      </c>
      <c r="C10" s="19">
        <f t="shared" si="0"/>
        <v>1587.3964092748286</v>
      </c>
      <c r="D10" s="19">
        <f t="shared" si="0"/>
        <v>2550.4639142969795</v>
      </c>
      <c r="E10" s="19">
        <f t="shared" si="0"/>
        <v>5245.447500170289</v>
      </c>
      <c r="F10" s="19">
        <f t="shared" si="0"/>
        <v>6533.398620900426</v>
      </c>
      <c r="G10" s="42"/>
      <c r="H10" s="61">
        <v>15222</v>
      </c>
      <c r="I10" s="61">
        <v>1512</v>
      </c>
      <c r="J10" s="61">
        <v>2435</v>
      </c>
      <c r="K10" s="61">
        <v>5013</v>
      </c>
      <c r="L10" s="61">
        <v>6262</v>
      </c>
      <c r="M10" s="42"/>
      <c r="N10" s="3">
        <v>694.7064446425222</v>
      </c>
      <c r="O10" s="19">
        <v>75.39640927482859</v>
      </c>
      <c r="P10" s="19">
        <v>115.46391429697965</v>
      </c>
      <c r="Q10" s="19">
        <v>232.4475001702881</v>
      </c>
      <c r="R10" s="19">
        <v>271.39862090042595</v>
      </c>
    </row>
    <row r="11" spans="1:18" ht="12.75">
      <c r="A11" s="2" t="s">
        <v>3</v>
      </c>
      <c r="B11" s="3">
        <f t="shared" si="1"/>
        <v>9550.677548305348</v>
      </c>
      <c r="C11" s="19">
        <f t="shared" si="0"/>
        <v>1906.961409395973</v>
      </c>
      <c r="D11" s="19">
        <f t="shared" si="0"/>
        <v>1320.5412024071977</v>
      </c>
      <c r="E11" s="19">
        <f t="shared" si="0"/>
        <v>2548.6268595791003</v>
      </c>
      <c r="F11" s="19">
        <f t="shared" si="0"/>
        <v>3774.548076923077</v>
      </c>
      <c r="G11" s="42"/>
      <c r="H11" s="61">
        <v>9159</v>
      </c>
      <c r="I11" s="61">
        <v>1828</v>
      </c>
      <c r="J11" s="61">
        <v>1265</v>
      </c>
      <c r="K11" s="61">
        <v>2446</v>
      </c>
      <c r="L11" s="61">
        <v>3620</v>
      </c>
      <c r="M11" s="42"/>
      <c r="N11" s="3">
        <v>391.67754830534795</v>
      </c>
      <c r="O11" s="19">
        <v>78.96140939597315</v>
      </c>
      <c r="P11" s="19">
        <v>55.541202407197765</v>
      </c>
      <c r="Q11" s="19">
        <v>102.62685957910014</v>
      </c>
      <c r="R11" s="19">
        <v>154.5480769230769</v>
      </c>
    </row>
    <row r="12" spans="1:18" ht="12.75">
      <c r="A12" s="2" t="s">
        <v>4</v>
      </c>
      <c r="B12" s="3">
        <f t="shared" si="1"/>
        <v>4480.7015293673585</v>
      </c>
      <c r="C12" s="19">
        <f t="shared" si="0"/>
        <v>109.7614399023795</v>
      </c>
      <c r="D12" s="19">
        <f t="shared" si="0"/>
        <v>785.070699246532</v>
      </c>
      <c r="E12" s="19">
        <f t="shared" si="0"/>
        <v>1085.7847341337908</v>
      </c>
      <c r="F12" s="19">
        <f t="shared" si="0"/>
        <v>2500.084656084656</v>
      </c>
      <c r="G12" s="42"/>
      <c r="H12" s="61">
        <v>4141</v>
      </c>
      <c r="I12" s="61">
        <v>97</v>
      </c>
      <c r="J12" s="61">
        <v>717</v>
      </c>
      <c r="K12" s="61">
        <v>997</v>
      </c>
      <c r="L12" s="61">
        <v>2330</v>
      </c>
      <c r="M12" s="42"/>
      <c r="N12" s="3">
        <v>339.70152936735826</v>
      </c>
      <c r="O12" s="19">
        <v>12.761439902379498</v>
      </c>
      <c r="P12" s="19">
        <v>68.07069924653194</v>
      </c>
      <c r="Q12" s="19">
        <v>88.78473413379074</v>
      </c>
      <c r="R12" s="19">
        <v>170.08465608465607</v>
      </c>
    </row>
    <row r="13" spans="1:18" ht="12.75">
      <c r="A13" s="2" t="s">
        <v>5</v>
      </c>
      <c r="B13" s="3">
        <f t="shared" si="1"/>
        <v>7544.338441162723</v>
      </c>
      <c r="C13" s="19">
        <f t="shared" si="0"/>
        <v>622.2942195280364</v>
      </c>
      <c r="D13" s="19">
        <f t="shared" si="0"/>
        <v>1315.1814547362635</v>
      </c>
      <c r="E13" s="19">
        <f t="shared" si="0"/>
        <v>1002.7756644349768</v>
      </c>
      <c r="F13" s="19">
        <f t="shared" si="0"/>
        <v>4604.087102463447</v>
      </c>
      <c r="G13" s="42"/>
      <c r="H13" s="61">
        <v>6230</v>
      </c>
      <c r="I13" s="61">
        <v>495</v>
      </c>
      <c r="J13" s="61">
        <v>1033</v>
      </c>
      <c r="K13" s="61">
        <v>813</v>
      </c>
      <c r="L13" s="61">
        <v>3889</v>
      </c>
      <c r="M13" s="42"/>
      <c r="N13" s="3">
        <v>1314.3384411627233</v>
      </c>
      <c r="O13" s="19">
        <v>127.29421952803638</v>
      </c>
      <c r="P13" s="19">
        <v>282.1814547362635</v>
      </c>
      <c r="Q13" s="19">
        <v>189.7756644349767</v>
      </c>
      <c r="R13" s="19">
        <v>715.0871024634466</v>
      </c>
    </row>
    <row r="14" spans="1:18" ht="12.75">
      <c r="A14" s="2" t="s">
        <v>6</v>
      </c>
      <c r="B14" s="3">
        <f t="shared" si="1"/>
        <v>4645.772334460863</v>
      </c>
      <c r="C14" s="19">
        <f t="shared" si="0"/>
        <v>198.72979282170996</v>
      </c>
      <c r="D14" s="19">
        <f t="shared" si="0"/>
        <v>259.2010574882969</v>
      </c>
      <c r="E14" s="19">
        <f t="shared" si="0"/>
        <v>817.6816037735849</v>
      </c>
      <c r="F14" s="19">
        <f t="shared" si="0"/>
        <v>3370.1598803772717</v>
      </c>
      <c r="G14" s="42"/>
      <c r="H14" s="61">
        <v>4560</v>
      </c>
      <c r="I14" s="61">
        <v>195</v>
      </c>
      <c r="J14" s="61">
        <v>253</v>
      </c>
      <c r="K14" s="61">
        <v>801</v>
      </c>
      <c r="L14" s="61">
        <v>3311</v>
      </c>
      <c r="M14" s="42"/>
      <c r="N14" s="3">
        <v>85.77233446086345</v>
      </c>
      <c r="O14" s="19">
        <v>3.7297928217099505</v>
      </c>
      <c r="P14" s="19">
        <v>6.201057488296906</v>
      </c>
      <c r="Q14" s="19">
        <v>16.681603773584907</v>
      </c>
      <c r="R14" s="19">
        <v>59.159880377271676</v>
      </c>
    </row>
    <row r="15" spans="1:18" ht="12.75">
      <c r="A15" s="2" t="s">
        <v>7</v>
      </c>
      <c r="B15" s="3">
        <f t="shared" si="1"/>
        <v>36006.14754480592</v>
      </c>
      <c r="C15" s="19">
        <f t="shared" si="0"/>
        <v>2842.410729061322</v>
      </c>
      <c r="D15" s="19">
        <f t="shared" si="0"/>
        <v>7421.60453296266</v>
      </c>
      <c r="E15" s="19">
        <f t="shared" si="0"/>
        <v>7998.982739402946</v>
      </c>
      <c r="F15" s="19">
        <f t="shared" si="0"/>
        <v>17743.149543378997</v>
      </c>
      <c r="G15" s="42"/>
      <c r="H15" s="61">
        <v>33978</v>
      </c>
      <c r="I15" s="61">
        <v>2662</v>
      </c>
      <c r="J15" s="61">
        <v>7022</v>
      </c>
      <c r="K15" s="61">
        <v>7560</v>
      </c>
      <c r="L15" s="61">
        <v>16734</v>
      </c>
      <c r="M15" s="42"/>
      <c r="N15" s="3">
        <v>2028.1475448059243</v>
      </c>
      <c r="O15" s="19">
        <v>180.41072906132206</v>
      </c>
      <c r="P15" s="19">
        <v>399.60453296266036</v>
      </c>
      <c r="Q15" s="19">
        <v>438.9827394029465</v>
      </c>
      <c r="R15" s="19">
        <v>1009.1495433789955</v>
      </c>
    </row>
    <row r="16" spans="1:18" ht="12.75">
      <c r="A16" s="2" t="s">
        <v>8</v>
      </c>
      <c r="B16" s="3">
        <f t="shared" si="1"/>
        <v>25212.35070309908</v>
      </c>
      <c r="C16" s="19">
        <f t="shared" si="0"/>
        <v>2200.830485020411</v>
      </c>
      <c r="D16" s="19">
        <f t="shared" si="0"/>
        <v>3694.747258977696</v>
      </c>
      <c r="E16" s="19">
        <f t="shared" si="0"/>
        <v>6123.863778934059</v>
      </c>
      <c r="F16" s="19">
        <f t="shared" si="0"/>
        <v>13192.909180166913</v>
      </c>
      <c r="G16" s="42"/>
      <c r="H16" s="61">
        <v>21012</v>
      </c>
      <c r="I16" s="61">
        <v>1767</v>
      </c>
      <c r="J16" s="61">
        <v>3101</v>
      </c>
      <c r="K16" s="61">
        <v>5192</v>
      </c>
      <c r="L16" s="61">
        <v>10952</v>
      </c>
      <c r="M16" s="42"/>
      <c r="N16" s="3">
        <v>4200.3507030990795</v>
      </c>
      <c r="O16" s="19">
        <v>433.830485020411</v>
      </c>
      <c r="P16" s="19">
        <v>593.7472589776964</v>
      </c>
      <c r="Q16" s="19">
        <v>931.8637789340596</v>
      </c>
      <c r="R16" s="19">
        <v>2240.9091801669124</v>
      </c>
    </row>
    <row r="17" spans="1:18" ht="12.75">
      <c r="A17" s="2" t="s">
        <v>9</v>
      </c>
      <c r="B17" s="3">
        <f t="shared" si="1"/>
        <v>50885.07779455181</v>
      </c>
      <c r="C17" s="19">
        <f t="shared" si="0"/>
        <v>6298.561177077956</v>
      </c>
      <c r="D17" s="19">
        <f t="shared" si="0"/>
        <v>11140.266877197164</v>
      </c>
      <c r="E17" s="19">
        <f>K17+Q17</f>
        <v>17994.719883889695</v>
      </c>
      <c r="F17" s="19">
        <f t="shared" si="0"/>
        <v>15451.529856386998</v>
      </c>
      <c r="G17" s="42"/>
      <c r="H17" s="61">
        <v>48614</v>
      </c>
      <c r="I17" s="61">
        <v>6073</v>
      </c>
      <c r="J17" s="61">
        <v>10645</v>
      </c>
      <c r="K17" s="61">
        <v>17222</v>
      </c>
      <c r="L17" s="61">
        <v>14674</v>
      </c>
      <c r="M17" s="42"/>
      <c r="N17" s="3">
        <v>2271.077794551814</v>
      </c>
      <c r="O17" s="19">
        <v>225.5611770779556</v>
      </c>
      <c r="P17" s="19">
        <v>495.26687719716375</v>
      </c>
      <c r="Q17" s="19">
        <v>772.7198838896952</v>
      </c>
      <c r="R17" s="19">
        <v>777.5298563869992</v>
      </c>
    </row>
    <row r="18" spans="1:18" ht="12.75">
      <c r="A18" s="2" t="s">
        <v>10</v>
      </c>
      <c r="B18" s="3">
        <f t="shared" si="1"/>
        <v>21246.115327310938</v>
      </c>
      <c r="C18" s="19">
        <f t="shared" si="0"/>
        <v>925.4165482780581</v>
      </c>
      <c r="D18" s="19">
        <f t="shared" si="0"/>
        <v>3313.004647560031</v>
      </c>
      <c r="E18" s="19">
        <f t="shared" si="0"/>
        <v>6001.765424872607</v>
      </c>
      <c r="F18" s="19">
        <f t="shared" si="0"/>
        <v>11005.92870660024</v>
      </c>
      <c r="G18" s="42"/>
      <c r="H18" s="61">
        <v>18544</v>
      </c>
      <c r="I18" s="61">
        <v>818</v>
      </c>
      <c r="J18" s="61">
        <v>2923</v>
      </c>
      <c r="K18" s="61">
        <v>5267</v>
      </c>
      <c r="L18" s="61">
        <v>9536</v>
      </c>
      <c r="M18" s="42"/>
      <c r="N18" s="3">
        <v>2702.1153273109358</v>
      </c>
      <c r="O18" s="19">
        <v>107.41654827805809</v>
      </c>
      <c r="P18" s="19">
        <v>390.004647560031</v>
      </c>
      <c r="Q18" s="19">
        <v>734.7654248726071</v>
      </c>
      <c r="R18" s="19">
        <v>1469.9287066002394</v>
      </c>
    </row>
    <row r="19" spans="1:18" ht="12.75">
      <c r="A19" s="2" t="s">
        <v>11</v>
      </c>
      <c r="B19" s="3">
        <f t="shared" si="1"/>
        <v>7574.111365101056</v>
      </c>
      <c r="C19" s="19">
        <f t="shared" si="0"/>
        <v>1070.9124598774438</v>
      </c>
      <c r="D19" s="19">
        <f t="shared" si="0"/>
        <v>1576.6904657663422</v>
      </c>
      <c r="E19" s="19">
        <f t="shared" si="0"/>
        <v>2118.936320754717</v>
      </c>
      <c r="F19" s="19">
        <f t="shared" si="0"/>
        <v>2807.5721187025533</v>
      </c>
      <c r="G19" s="42"/>
      <c r="H19" s="61">
        <v>7109</v>
      </c>
      <c r="I19" s="61">
        <v>1017</v>
      </c>
      <c r="J19" s="61">
        <v>1486</v>
      </c>
      <c r="K19" s="61">
        <v>1987</v>
      </c>
      <c r="L19" s="61">
        <v>2619</v>
      </c>
      <c r="M19" s="42"/>
      <c r="N19" s="3">
        <v>465.11136510105644</v>
      </c>
      <c r="O19" s="19">
        <v>53.91245987744382</v>
      </c>
      <c r="P19" s="19">
        <v>90.69046576634223</v>
      </c>
      <c r="Q19" s="19">
        <v>131.93632075471697</v>
      </c>
      <c r="R19" s="19">
        <v>188.57211870255347</v>
      </c>
    </row>
    <row r="20" spans="1:18" ht="12.75">
      <c r="A20" s="2" t="s">
        <v>12</v>
      </c>
      <c r="B20" s="3">
        <f t="shared" si="1"/>
        <v>13837.443607469619</v>
      </c>
      <c r="C20" s="19">
        <f t="shared" si="0"/>
        <v>764.910067114094</v>
      </c>
      <c r="D20" s="19">
        <f t="shared" si="0"/>
        <v>1389.4743609604957</v>
      </c>
      <c r="E20" s="19">
        <f t="shared" si="0"/>
        <v>3758.652830188679</v>
      </c>
      <c r="F20" s="19">
        <f t="shared" si="0"/>
        <v>7924.406349206349</v>
      </c>
      <c r="G20" s="42"/>
      <c r="H20" s="61">
        <v>12405</v>
      </c>
      <c r="I20" s="61">
        <v>674</v>
      </c>
      <c r="J20" s="61">
        <v>1255</v>
      </c>
      <c r="K20" s="61">
        <v>3368</v>
      </c>
      <c r="L20" s="61">
        <v>7108</v>
      </c>
      <c r="M20" s="42"/>
      <c r="N20" s="3">
        <v>1432.4436074696182</v>
      </c>
      <c r="O20" s="19">
        <v>90.91006711409396</v>
      </c>
      <c r="P20" s="19">
        <v>134.47436096049577</v>
      </c>
      <c r="Q20" s="19">
        <v>390.6528301886792</v>
      </c>
      <c r="R20" s="19">
        <v>816.4063492063491</v>
      </c>
    </row>
    <row r="21" spans="1:18" ht="12.75">
      <c r="A21" s="2" t="s">
        <v>13</v>
      </c>
      <c r="B21" s="3">
        <f t="shared" si="1"/>
        <v>42984.503866787265</v>
      </c>
      <c r="C21" s="19">
        <f t="shared" si="0"/>
        <v>2427.2738020060797</v>
      </c>
      <c r="D21" s="19">
        <f t="shared" si="0"/>
        <v>4077.5741279045133</v>
      </c>
      <c r="E21" s="19">
        <f t="shared" si="0"/>
        <v>9026.512963956897</v>
      </c>
      <c r="F21" s="19">
        <f t="shared" si="0"/>
        <v>27453.142972919777</v>
      </c>
      <c r="G21" s="42"/>
      <c r="H21" s="61">
        <v>38370</v>
      </c>
      <c r="I21" s="61">
        <v>2167</v>
      </c>
      <c r="J21" s="61">
        <v>3589</v>
      </c>
      <c r="K21" s="61">
        <v>7976</v>
      </c>
      <c r="L21" s="61">
        <v>24638</v>
      </c>
      <c r="M21" s="42"/>
      <c r="N21" s="3">
        <v>4614.503866787268</v>
      </c>
      <c r="O21" s="19">
        <v>260.2738020060799</v>
      </c>
      <c r="P21" s="19">
        <v>488.57412790451315</v>
      </c>
      <c r="Q21" s="19">
        <v>1050.5129639568968</v>
      </c>
      <c r="R21" s="19">
        <v>2815.142972919778</v>
      </c>
    </row>
    <row r="22" spans="1:18" ht="12.75">
      <c r="A22" s="2" t="s">
        <v>14</v>
      </c>
      <c r="B22" s="3">
        <f t="shared" si="1"/>
        <v>4130.388275889112</v>
      </c>
      <c r="C22" s="19">
        <f t="shared" si="0"/>
        <v>88.79865771812081</v>
      </c>
      <c r="D22" s="19">
        <f t="shared" si="0"/>
        <v>266.7993803253292</v>
      </c>
      <c r="E22" s="19">
        <f t="shared" si="0"/>
        <v>1712.7055817610062</v>
      </c>
      <c r="F22" s="19">
        <f t="shared" si="0"/>
        <v>2062.084656084656</v>
      </c>
      <c r="G22" s="42"/>
      <c r="H22" s="61">
        <v>3798</v>
      </c>
      <c r="I22" s="61">
        <v>81</v>
      </c>
      <c r="J22" s="61">
        <v>246</v>
      </c>
      <c r="K22" s="61">
        <v>1579</v>
      </c>
      <c r="L22" s="61">
        <v>1892</v>
      </c>
      <c r="M22" s="42"/>
      <c r="N22" s="3">
        <v>332.3882758891124</v>
      </c>
      <c r="O22" s="19">
        <v>7.798657718120805</v>
      </c>
      <c r="P22" s="19">
        <v>20.799380325329206</v>
      </c>
      <c r="Q22" s="19">
        <v>133.70558176100627</v>
      </c>
      <c r="R22" s="19">
        <v>170.08465608465607</v>
      </c>
    </row>
    <row r="23" spans="1:18" ht="12.75">
      <c r="A23" s="2" t="s">
        <v>15</v>
      </c>
      <c r="B23" s="3">
        <f t="shared" si="1"/>
        <v>7008.878073688373</v>
      </c>
      <c r="C23" s="19">
        <f t="shared" si="0"/>
        <v>256.5704697986577</v>
      </c>
      <c r="D23" s="19">
        <f t="shared" si="0"/>
        <v>1278.428359448639</v>
      </c>
      <c r="E23" s="19">
        <f t="shared" si="0"/>
        <v>1595.0996817458513</v>
      </c>
      <c r="F23" s="19">
        <f t="shared" si="0"/>
        <v>3878.7795626952256</v>
      </c>
      <c r="G23" s="42"/>
      <c r="H23" s="61">
        <v>5976</v>
      </c>
      <c r="I23" s="61">
        <v>225</v>
      </c>
      <c r="J23" s="61">
        <v>1098</v>
      </c>
      <c r="K23" s="61">
        <v>1348</v>
      </c>
      <c r="L23" s="61">
        <v>3305</v>
      </c>
      <c r="M23" s="42"/>
      <c r="N23" s="3">
        <v>1032.8780736883732</v>
      </c>
      <c r="O23" s="19">
        <v>31.570469798657722</v>
      </c>
      <c r="P23" s="19">
        <v>180.42835944863887</v>
      </c>
      <c r="Q23" s="19">
        <v>247.0996817458513</v>
      </c>
      <c r="R23" s="19">
        <v>573.7795626952254</v>
      </c>
    </row>
    <row r="24" spans="1:18" ht="12.75">
      <c r="A24" s="2" t="s">
        <v>16</v>
      </c>
      <c r="B24" s="3">
        <f t="shared" si="1"/>
        <v>14926.18985209721</v>
      </c>
      <c r="C24" s="19">
        <f aca="true" t="shared" si="2" ref="C24:F27">I24+O24</f>
        <v>2189.322961155176</v>
      </c>
      <c r="D24" s="19">
        <f t="shared" si="2"/>
        <v>2205.690960730465</v>
      </c>
      <c r="E24" s="19">
        <f t="shared" si="2"/>
        <v>3929.5060034305316</v>
      </c>
      <c r="F24" s="19">
        <f t="shared" si="2"/>
        <v>6601.669926781038</v>
      </c>
      <c r="G24" s="42"/>
      <c r="H24" s="61">
        <v>13472</v>
      </c>
      <c r="I24" s="61">
        <v>1953</v>
      </c>
      <c r="J24" s="61">
        <v>2004</v>
      </c>
      <c r="K24" s="61">
        <v>3549</v>
      </c>
      <c r="L24" s="61">
        <v>5966</v>
      </c>
      <c r="M24" s="42"/>
      <c r="N24" s="3">
        <v>1454.1898520972104</v>
      </c>
      <c r="O24" s="19">
        <v>236.32296115517593</v>
      </c>
      <c r="P24" s="19">
        <v>201.69096073046498</v>
      </c>
      <c r="Q24" s="19">
        <v>380.5060034305318</v>
      </c>
      <c r="R24" s="19">
        <v>635.6699267810378</v>
      </c>
    </row>
    <row r="25" spans="1:18" ht="12.75">
      <c r="A25" s="2" t="s">
        <v>17</v>
      </c>
      <c r="B25" s="3">
        <f t="shared" si="1"/>
        <v>2503</v>
      </c>
      <c r="C25" s="19">
        <f t="shared" si="2"/>
        <v>63</v>
      </c>
      <c r="D25" s="19">
        <f t="shared" si="2"/>
        <v>302</v>
      </c>
      <c r="E25" s="19">
        <f t="shared" si="2"/>
        <v>634</v>
      </c>
      <c r="F25" s="19">
        <f t="shared" si="2"/>
        <v>1504</v>
      </c>
      <c r="G25" s="42"/>
      <c r="H25" s="61">
        <v>2503</v>
      </c>
      <c r="I25" s="61">
        <v>63</v>
      </c>
      <c r="J25" s="61">
        <v>302</v>
      </c>
      <c r="K25" s="61">
        <v>634</v>
      </c>
      <c r="L25" s="61">
        <v>1504</v>
      </c>
      <c r="M25" s="42"/>
      <c r="N25" s="3">
        <v>0</v>
      </c>
      <c r="O25" s="19">
        <v>0</v>
      </c>
      <c r="P25" s="19">
        <v>0</v>
      </c>
      <c r="Q25" s="19">
        <v>0</v>
      </c>
      <c r="R25" s="19">
        <v>0</v>
      </c>
    </row>
    <row r="26" spans="1:18" ht="12.75">
      <c r="A26" s="2" t="s">
        <v>18</v>
      </c>
      <c r="B26" s="3">
        <f t="shared" si="1"/>
        <v>246.5188679245283</v>
      </c>
      <c r="C26" s="19">
        <f t="shared" si="2"/>
        <v>0</v>
      </c>
      <c r="D26" s="19">
        <f t="shared" si="2"/>
        <v>0</v>
      </c>
      <c r="E26" s="19">
        <f t="shared" si="2"/>
        <v>246.5188679245283</v>
      </c>
      <c r="F26" s="19">
        <f t="shared" si="2"/>
        <v>0</v>
      </c>
      <c r="G26" s="42"/>
      <c r="H26" s="61">
        <v>107</v>
      </c>
      <c r="I26" s="61">
        <v>0</v>
      </c>
      <c r="J26" s="61">
        <v>0</v>
      </c>
      <c r="K26" s="61">
        <v>107</v>
      </c>
      <c r="L26" s="61">
        <v>0</v>
      </c>
      <c r="M26" s="42"/>
      <c r="N26" s="3">
        <v>139.5188679245283</v>
      </c>
      <c r="O26" s="19">
        <v>0</v>
      </c>
      <c r="P26" s="19">
        <v>0</v>
      </c>
      <c r="Q26" s="19">
        <v>139.5188679245283</v>
      </c>
      <c r="R26" s="19">
        <v>0</v>
      </c>
    </row>
    <row r="27" spans="1:18" ht="12.75">
      <c r="A27" s="2" t="s">
        <v>19</v>
      </c>
      <c r="B27" s="3">
        <f t="shared" si="1"/>
        <v>227</v>
      </c>
      <c r="C27" s="19">
        <f t="shared" si="2"/>
        <v>0</v>
      </c>
      <c r="D27" s="19">
        <f t="shared" si="2"/>
        <v>0</v>
      </c>
      <c r="E27" s="19">
        <f t="shared" si="2"/>
        <v>92</v>
      </c>
      <c r="F27" s="19">
        <f t="shared" si="2"/>
        <v>135</v>
      </c>
      <c r="G27" s="42"/>
      <c r="H27" s="61">
        <v>227</v>
      </c>
      <c r="I27" s="61">
        <v>0</v>
      </c>
      <c r="J27" s="61">
        <v>0</v>
      </c>
      <c r="K27" s="61">
        <v>92</v>
      </c>
      <c r="L27" s="61">
        <v>135</v>
      </c>
      <c r="M27" s="42"/>
      <c r="N27" s="3">
        <v>0</v>
      </c>
      <c r="O27" s="19">
        <v>0</v>
      </c>
      <c r="P27" s="19">
        <v>0</v>
      </c>
      <c r="Q27" s="19">
        <v>0</v>
      </c>
      <c r="R27" s="19">
        <v>0</v>
      </c>
    </row>
    <row r="29" spans="1:8" ht="12.75">
      <c r="A29" t="s">
        <v>49</v>
      </c>
      <c r="C29" s="1"/>
      <c r="D29" s="1"/>
      <c r="E29" s="1"/>
      <c r="F29" s="1"/>
      <c r="G29" s="1"/>
      <c r="H29" s="1"/>
    </row>
    <row r="30" spans="1:8" ht="12.75">
      <c r="A30" t="s">
        <v>63</v>
      </c>
      <c r="C30" s="1"/>
      <c r="D30" s="1"/>
      <c r="E30" s="1"/>
      <c r="F30" s="1"/>
      <c r="G30" s="1"/>
      <c r="H30" s="1"/>
    </row>
    <row r="31" spans="1:8" ht="12.75">
      <c r="A31" t="s">
        <v>64</v>
      </c>
      <c r="C31" s="1"/>
      <c r="D31" s="1"/>
      <c r="E31" s="1"/>
      <c r="F31" s="1"/>
      <c r="G31" s="1"/>
      <c r="H31" s="1"/>
    </row>
    <row r="33" ht="12.75">
      <c r="A33" t="s">
        <v>68</v>
      </c>
    </row>
  </sheetData>
  <mergeCells count="8">
    <mergeCell ref="H5:L5"/>
    <mergeCell ref="N6:R6"/>
    <mergeCell ref="N5:R5"/>
    <mergeCell ref="C6:F6"/>
    <mergeCell ref="B5:F5"/>
    <mergeCell ref="I6:L6"/>
    <mergeCell ref="H6:H7"/>
    <mergeCell ref="B6:B7"/>
  </mergeCells>
  <hyperlinks>
    <hyperlink ref="D1" r:id="rId1" display="(http://www.imsersomayores.csic.es)"/>
  </hyperlinks>
  <printOptions/>
  <pageMargins left="0.75" right="0.75" top="1" bottom="1" header="0" footer="0"/>
  <pageSetup fitToHeight="1" fitToWidth="1" horizontalDpi="600" verticalDpi="600" orientation="landscape" paperSize="9" scale="78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75" zoomScaleNormal="75" workbookViewId="0" topLeftCell="A1">
      <selection activeCell="A37" sqref="A37"/>
    </sheetView>
  </sheetViews>
  <sheetFormatPr defaultColWidth="11.421875" defaultRowHeight="12.75"/>
  <cols>
    <col min="1" max="1" width="21.00390625" style="0" customWidth="1"/>
    <col min="2" max="2" width="12.8515625" style="0" customWidth="1"/>
    <col min="3" max="3" width="10.8515625" style="7" customWidth="1"/>
    <col min="4" max="4" width="12.140625" style="7" customWidth="1"/>
    <col min="5" max="5" width="12.28125" style="7" customWidth="1"/>
    <col min="6" max="6" width="12.140625" style="7" customWidth="1"/>
    <col min="7" max="7" width="9.140625" style="9" customWidth="1"/>
    <col min="8" max="8" width="7.8515625" style="0" customWidth="1"/>
    <col min="9" max="9" width="8.57421875" style="0" customWidth="1"/>
    <col min="10" max="11" width="9.00390625" style="0" customWidth="1"/>
    <col min="13" max="13" width="6.140625" style="15" customWidth="1"/>
  </cols>
  <sheetData>
    <row r="1" spans="1:8" s="15" customFormat="1" ht="32.25" customHeight="1">
      <c r="A1" s="14" t="s">
        <v>26</v>
      </c>
      <c r="B1" s="16"/>
      <c r="C1" s="16"/>
      <c r="D1" s="23" t="s">
        <v>27</v>
      </c>
      <c r="E1" s="16"/>
      <c r="F1" s="16"/>
      <c r="G1" s="16"/>
      <c r="H1" s="16"/>
    </row>
    <row r="2" spans="7:8" ht="12.75">
      <c r="G2"/>
      <c r="H2" s="13"/>
    </row>
    <row r="3" spans="1:8" ht="15.75">
      <c r="A3" s="18" t="s">
        <v>76</v>
      </c>
      <c r="G3"/>
      <c r="H3" s="13"/>
    </row>
    <row r="5" spans="1:11" ht="12.75">
      <c r="A5" s="80" t="s">
        <v>54</v>
      </c>
      <c r="B5" s="80" t="s">
        <v>59</v>
      </c>
      <c r="C5" s="87" t="s">
        <v>48</v>
      </c>
      <c r="D5" s="87"/>
      <c r="E5" s="87"/>
      <c r="F5" s="87"/>
      <c r="G5" s="69" t="s">
        <v>32</v>
      </c>
      <c r="H5" s="70"/>
      <c r="I5" s="70"/>
      <c r="J5" s="70"/>
      <c r="K5" s="71"/>
    </row>
    <row r="6" spans="1:11" ht="12.75">
      <c r="A6" s="86"/>
      <c r="B6" s="81"/>
      <c r="C6" s="87" t="s">
        <v>24</v>
      </c>
      <c r="D6" s="87"/>
      <c r="E6" s="87"/>
      <c r="F6" s="87"/>
      <c r="G6" s="28"/>
      <c r="H6" s="74" t="s">
        <v>24</v>
      </c>
      <c r="I6" s="75"/>
      <c r="J6" s="75"/>
      <c r="K6" s="76"/>
    </row>
    <row r="7" spans="1:11" ht="12.75">
      <c r="A7" s="81"/>
      <c r="B7" s="5" t="s">
        <v>20</v>
      </c>
      <c r="C7" s="12" t="s">
        <v>0</v>
      </c>
      <c r="D7" s="12" t="s">
        <v>21</v>
      </c>
      <c r="E7" s="12" t="s">
        <v>22</v>
      </c>
      <c r="F7" s="5" t="s">
        <v>58</v>
      </c>
      <c r="G7" s="5" t="s">
        <v>20</v>
      </c>
      <c r="H7" s="5" t="s">
        <v>0</v>
      </c>
      <c r="I7" s="5" t="s">
        <v>21</v>
      </c>
      <c r="J7" s="5" t="s">
        <v>22</v>
      </c>
      <c r="K7" s="5" t="s">
        <v>58</v>
      </c>
    </row>
    <row r="8" spans="1:13" s="1" customFormat="1" ht="12.75">
      <c r="A8" s="21" t="s">
        <v>25</v>
      </c>
      <c r="B8" s="3">
        <v>549</v>
      </c>
      <c r="C8" s="3">
        <v>177.94431150750486</v>
      </c>
      <c r="D8" s="3">
        <v>154.17859473569717</v>
      </c>
      <c r="E8" s="3">
        <v>126.59125516641286</v>
      </c>
      <c r="F8" s="3">
        <v>90.28583859038503</v>
      </c>
      <c r="G8" s="3">
        <f aca="true" t="shared" si="0" ref="G8:G27">SUM(H8:K8)</f>
        <v>32460.02806177942</v>
      </c>
      <c r="H8" s="3">
        <f aca="true" t="shared" si="1" ref="H8:H27">H$28*C8</f>
        <v>2775.4535566673912</v>
      </c>
      <c r="I8" s="3">
        <f aca="true" t="shared" si="2" ref="I8:I27">I$28*D8</f>
        <v>5497.40439417011</v>
      </c>
      <c r="J8" s="3">
        <f aca="true" t="shared" si="3" ref="J8:J27">J$28*E8</f>
        <v>8830.934304981509</v>
      </c>
      <c r="K8" s="3">
        <f aca="true" t="shared" si="4" ref="K8:K27">K$28*F8</f>
        <v>15356.235805960407</v>
      </c>
      <c r="L8" s="29"/>
      <c r="M8" s="16"/>
    </row>
    <row r="9" spans="1:12" ht="12.75">
      <c r="A9" s="2" t="s">
        <v>1</v>
      </c>
      <c r="B9" s="3">
        <v>170</v>
      </c>
      <c r="C9" s="19">
        <v>35.93181818181818</v>
      </c>
      <c r="D9" s="19">
        <v>68</v>
      </c>
      <c r="E9" s="19">
        <v>43.27272727272727</v>
      </c>
      <c r="F9" s="19">
        <v>22.795454545454547</v>
      </c>
      <c r="G9" s="3">
        <f t="shared" si="0"/>
        <v>9880.89138750952</v>
      </c>
      <c r="H9" s="19">
        <f t="shared" si="1"/>
        <v>560.4399023794996</v>
      </c>
      <c r="I9" s="19">
        <f t="shared" si="2"/>
        <v>2424.61347792409</v>
      </c>
      <c r="J9" s="19">
        <f t="shared" si="3"/>
        <v>3018.680960548885</v>
      </c>
      <c r="K9" s="19">
        <f t="shared" si="4"/>
        <v>3877.1570466570465</v>
      </c>
      <c r="L9" s="29"/>
    </row>
    <row r="10" spans="1:12" ht="12.75">
      <c r="A10" s="2" t="s">
        <v>2</v>
      </c>
      <c r="B10" s="3">
        <v>13</v>
      </c>
      <c r="C10" s="19">
        <v>4.833935018050542</v>
      </c>
      <c r="D10" s="19">
        <v>3.2382671480144403</v>
      </c>
      <c r="E10" s="19">
        <v>3.3321299638989164</v>
      </c>
      <c r="F10" s="19">
        <v>1.595667870036101</v>
      </c>
      <c r="G10" s="3">
        <f t="shared" si="0"/>
        <v>694.7064446425222</v>
      </c>
      <c r="H10" s="19">
        <f t="shared" si="1"/>
        <v>75.39640927482859</v>
      </c>
      <c r="I10" s="19">
        <f t="shared" si="2"/>
        <v>115.46391429697965</v>
      </c>
      <c r="J10" s="19">
        <f t="shared" si="3"/>
        <v>232.4475001702881</v>
      </c>
      <c r="K10" s="19">
        <f t="shared" si="4"/>
        <v>271.39862090042595</v>
      </c>
      <c r="L10" s="29"/>
    </row>
    <row r="11" spans="1:12" ht="12.75">
      <c r="A11" s="2" t="s">
        <v>3</v>
      </c>
      <c r="B11" s="3">
        <v>9</v>
      </c>
      <c r="C11" s="19">
        <v>5.0625</v>
      </c>
      <c r="D11" s="19">
        <v>1.5576923076923077</v>
      </c>
      <c r="E11" s="19">
        <v>1.471153846153846</v>
      </c>
      <c r="F11" s="19">
        <v>0.9086538461538461</v>
      </c>
      <c r="G11" s="3">
        <f t="shared" si="0"/>
        <v>391.67754830534795</v>
      </c>
      <c r="H11" s="19">
        <f t="shared" si="1"/>
        <v>78.96140939597315</v>
      </c>
      <c r="I11" s="19">
        <f t="shared" si="2"/>
        <v>55.541202407197765</v>
      </c>
      <c r="J11" s="19">
        <f t="shared" si="3"/>
        <v>102.62685957910014</v>
      </c>
      <c r="K11" s="19">
        <f t="shared" si="4"/>
        <v>154.5480769230769</v>
      </c>
      <c r="L11" s="29"/>
    </row>
    <row r="12" spans="1:12" ht="12.75">
      <c r="A12" s="2" t="s">
        <v>4</v>
      </c>
      <c r="B12" s="3">
        <v>5</v>
      </c>
      <c r="C12" s="19">
        <v>0.8181818181818181</v>
      </c>
      <c r="D12" s="19">
        <v>1.9090909090909092</v>
      </c>
      <c r="E12" s="19">
        <v>1.2727272727272727</v>
      </c>
      <c r="F12" s="19">
        <v>1</v>
      </c>
      <c r="G12" s="3">
        <f t="shared" si="0"/>
        <v>339.70152936735826</v>
      </c>
      <c r="H12" s="19">
        <f t="shared" si="1"/>
        <v>12.761439902379498</v>
      </c>
      <c r="I12" s="19">
        <f t="shared" si="2"/>
        <v>68.07069924653194</v>
      </c>
      <c r="J12" s="19">
        <f t="shared" si="3"/>
        <v>88.78473413379074</v>
      </c>
      <c r="K12" s="19">
        <f t="shared" si="4"/>
        <v>170.08465608465607</v>
      </c>
      <c r="L12" s="29"/>
    </row>
    <row r="13" spans="1:12" ht="12.75">
      <c r="A13" s="2" t="s">
        <v>5</v>
      </c>
      <c r="B13" s="3">
        <v>23</v>
      </c>
      <c r="C13" s="19">
        <v>8.161290322580646</v>
      </c>
      <c r="D13" s="19">
        <v>7.913978494623656</v>
      </c>
      <c r="E13" s="19">
        <v>2.720430107526882</v>
      </c>
      <c r="F13" s="19">
        <v>4.204301075268818</v>
      </c>
      <c r="G13" s="3">
        <f t="shared" si="0"/>
        <v>1314.3384411627233</v>
      </c>
      <c r="H13" s="19">
        <f t="shared" si="1"/>
        <v>127.29421952803638</v>
      </c>
      <c r="I13" s="19">
        <f t="shared" si="2"/>
        <v>282.1814547362635</v>
      </c>
      <c r="J13" s="19">
        <f t="shared" si="3"/>
        <v>189.7756644349767</v>
      </c>
      <c r="K13" s="19">
        <f t="shared" si="4"/>
        <v>715.0871024634466</v>
      </c>
      <c r="L13" s="29"/>
    </row>
    <row r="14" spans="1:12" ht="12.75">
      <c r="A14" s="2" t="s">
        <v>6</v>
      </c>
      <c r="B14" s="3">
        <v>1</v>
      </c>
      <c r="C14" s="19">
        <v>0.2391304347826087</v>
      </c>
      <c r="D14" s="19">
        <v>0.17391304347826086</v>
      </c>
      <c r="E14" s="19">
        <v>0.2391304347826087</v>
      </c>
      <c r="F14" s="19">
        <v>0.34782608695652173</v>
      </c>
      <c r="G14" s="3">
        <f t="shared" si="0"/>
        <v>85.77233446086345</v>
      </c>
      <c r="H14" s="19">
        <f t="shared" si="1"/>
        <v>3.7297928217099505</v>
      </c>
      <c r="I14" s="19">
        <f t="shared" si="2"/>
        <v>6.201057488296906</v>
      </c>
      <c r="J14" s="19">
        <f t="shared" si="3"/>
        <v>16.681603773584907</v>
      </c>
      <c r="K14" s="19">
        <f t="shared" si="4"/>
        <v>59.159880377271676</v>
      </c>
      <c r="L14" s="29"/>
    </row>
    <row r="15" spans="1:12" ht="12.75">
      <c r="A15" s="2" t="s">
        <v>7</v>
      </c>
      <c r="B15" s="3">
        <v>35</v>
      </c>
      <c r="C15" s="19">
        <v>11.566780821917808</v>
      </c>
      <c r="D15" s="19">
        <v>11.207191780821917</v>
      </c>
      <c r="E15" s="19">
        <v>6.292808219178082</v>
      </c>
      <c r="F15" s="19">
        <v>5.933219178082193</v>
      </c>
      <c r="G15" s="3">
        <f t="shared" si="0"/>
        <v>2028.1475448059243</v>
      </c>
      <c r="H15" s="19">
        <f t="shared" si="1"/>
        <v>180.41072906132206</v>
      </c>
      <c r="I15" s="19">
        <f t="shared" si="2"/>
        <v>399.60453296266036</v>
      </c>
      <c r="J15" s="19">
        <f t="shared" si="3"/>
        <v>438.9827394029465</v>
      </c>
      <c r="K15" s="19">
        <f t="shared" si="4"/>
        <v>1009.1495433789955</v>
      </c>
      <c r="L15" s="29"/>
    </row>
    <row r="16" spans="1:12" ht="12.75">
      <c r="A16" s="2" t="s">
        <v>8</v>
      </c>
      <c r="B16" s="3">
        <v>71</v>
      </c>
      <c r="C16" s="19">
        <v>27.814432989690722</v>
      </c>
      <c r="D16" s="19">
        <v>16.6520618556701</v>
      </c>
      <c r="E16" s="19">
        <v>13.358247422680414</v>
      </c>
      <c r="F16" s="19">
        <v>13.175257731958764</v>
      </c>
      <c r="G16" s="3">
        <f t="shared" si="0"/>
        <v>4200.3507030990795</v>
      </c>
      <c r="H16" s="19">
        <f t="shared" si="1"/>
        <v>433.830485020411</v>
      </c>
      <c r="I16" s="19">
        <f t="shared" si="2"/>
        <v>593.7472589776964</v>
      </c>
      <c r="J16" s="19">
        <f t="shared" si="3"/>
        <v>931.8637789340596</v>
      </c>
      <c r="K16" s="19">
        <f t="shared" si="4"/>
        <v>2240.9091801669124</v>
      </c>
      <c r="L16" s="29"/>
    </row>
    <row r="17" spans="1:12" ht="12.75">
      <c r="A17" s="2" t="s">
        <v>9</v>
      </c>
      <c r="B17" s="3">
        <v>44</v>
      </c>
      <c r="C17" s="19">
        <v>14.461538461538462</v>
      </c>
      <c r="D17" s="19">
        <v>13.890109890109889</v>
      </c>
      <c r="E17" s="19">
        <v>11.076923076923077</v>
      </c>
      <c r="F17" s="19">
        <v>4.571428571428571</v>
      </c>
      <c r="G17" s="3">
        <f t="shared" si="0"/>
        <v>2271.077794551814</v>
      </c>
      <c r="H17" s="19">
        <f t="shared" si="1"/>
        <v>225.5611770779556</v>
      </c>
      <c r="I17" s="19">
        <f t="shared" si="2"/>
        <v>495.26687719716375</v>
      </c>
      <c r="J17" s="19">
        <f t="shared" si="3"/>
        <v>772.7198838896952</v>
      </c>
      <c r="K17" s="19">
        <f t="shared" si="4"/>
        <v>777.5298563869992</v>
      </c>
      <c r="L17" s="29"/>
    </row>
    <row r="18" spans="1:12" ht="12.75">
      <c r="A18" s="2" t="s">
        <v>10</v>
      </c>
      <c r="B18" s="3">
        <v>37</v>
      </c>
      <c r="C18" s="19">
        <v>6.8868613138686126</v>
      </c>
      <c r="D18" s="19">
        <v>10.937956204379562</v>
      </c>
      <c r="E18" s="19">
        <v>10.532846715328468</v>
      </c>
      <c r="F18" s="19">
        <v>8.642335766423358</v>
      </c>
      <c r="G18" s="3">
        <f t="shared" si="0"/>
        <v>2702.1153273109358</v>
      </c>
      <c r="H18" s="19">
        <f t="shared" si="1"/>
        <v>107.41654827805809</v>
      </c>
      <c r="I18" s="19">
        <f t="shared" si="2"/>
        <v>390.004647560031</v>
      </c>
      <c r="J18" s="19">
        <f t="shared" si="3"/>
        <v>734.7654248726071</v>
      </c>
      <c r="K18" s="19">
        <f t="shared" si="4"/>
        <v>1469.9287066002394</v>
      </c>
      <c r="L18" s="29"/>
    </row>
    <row r="19" spans="1:12" ht="12.75">
      <c r="A19" s="2" t="s">
        <v>11</v>
      </c>
      <c r="B19" s="3">
        <v>9</v>
      </c>
      <c r="C19" s="19">
        <v>3.4565217391304346</v>
      </c>
      <c r="D19" s="19">
        <v>2.543478260869565</v>
      </c>
      <c r="E19" s="19">
        <v>1.891304347826087</v>
      </c>
      <c r="F19" s="19">
        <v>1.108695652173913</v>
      </c>
      <c r="G19" s="3">
        <f t="shared" si="0"/>
        <v>465.11136510105644</v>
      </c>
      <c r="H19" s="19">
        <f t="shared" si="1"/>
        <v>53.91245987744382</v>
      </c>
      <c r="I19" s="19">
        <f t="shared" si="2"/>
        <v>90.69046576634223</v>
      </c>
      <c r="J19" s="19">
        <f t="shared" si="3"/>
        <v>131.93632075471697</v>
      </c>
      <c r="K19" s="19">
        <f t="shared" si="4"/>
        <v>188.57211870255347</v>
      </c>
      <c r="L19" s="29"/>
    </row>
    <row r="20" spans="1:12" ht="12.75">
      <c r="A20" s="2" t="s">
        <v>12</v>
      </c>
      <c r="B20" s="3">
        <v>20</v>
      </c>
      <c r="C20" s="19">
        <v>5.828571428571429</v>
      </c>
      <c r="D20" s="19">
        <v>3.771428571428572</v>
      </c>
      <c r="E20" s="19">
        <v>5.6</v>
      </c>
      <c r="F20" s="19">
        <v>4.8</v>
      </c>
      <c r="G20" s="3">
        <f t="shared" si="0"/>
        <v>1432.4436074696182</v>
      </c>
      <c r="H20" s="19">
        <f t="shared" si="1"/>
        <v>90.91006711409396</v>
      </c>
      <c r="I20" s="19">
        <f t="shared" si="2"/>
        <v>134.47436096049577</v>
      </c>
      <c r="J20" s="19">
        <f t="shared" si="3"/>
        <v>390.6528301886792</v>
      </c>
      <c r="K20" s="19">
        <f t="shared" si="4"/>
        <v>816.4063492063491</v>
      </c>
      <c r="L20" s="29"/>
    </row>
    <row r="21" spans="1:12" ht="12.75">
      <c r="A21" s="2" t="s">
        <v>13</v>
      </c>
      <c r="B21" s="3">
        <v>62</v>
      </c>
      <c r="C21" s="19">
        <v>16.687089715536104</v>
      </c>
      <c r="D21" s="19">
        <v>13.702407002188183</v>
      </c>
      <c r="E21" s="19">
        <v>15.059080962800873</v>
      </c>
      <c r="F21" s="19">
        <v>16.551422319474835</v>
      </c>
      <c r="G21" s="3">
        <f t="shared" si="0"/>
        <v>4614.503866787268</v>
      </c>
      <c r="H21" s="19">
        <f t="shared" si="1"/>
        <v>260.2738020060799</v>
      </c>
      <c r="I21" s="19">
        <f t="shared" si="2"/>
        <v>488.57412790451315</v>
      </c>
      <c r="J21" s="19">
        <f t="shared" si="3"/>
        <v>1050.5129639568968</v>
      </c>
      <c r="K21" s="19">
        <f t="shared" si="4"/>
        <v>2815.142972919778</v>
      </c>
      <c r="L21" s="29"/>
    </row>
    <row r="22" spans="1:12" ht="12.75">
      <c r="A22" s="2" t="s">
        <v>14</v>
      </c>
      <c r="B22" s="3">
        <v>4</v>
      </c>
      <c r="C22" s="19">
        <v>0.5</v>
      </c>
      <c r="D22" s="19">
        <v>0.5833333333333334</v>
      </c>
      <c r="E22" s="19">
        <v>1.9166666666666665</v>
      </c>
      <c r="F22" s="19">
        <v>1</v>
      </c>
      <c r="G22" s="3">
        <f t="shared" si="0"/>
        <v>332.3882758891124</v>
      </c>
      <c r="H22" s="19">
        <f t="shared" si="1"/>
        <v>7.798657718120805</v>
      </c>
      <c r="I22" s="19">
        <f t="shared" si="2"/>
        <v>20.799380325329206</v>
      </c>
      <c r="J22" s="19">
        <f t="shared" si="3"/>
        <v>133.70558176100627</v>
      </c>
      <c r="K22" s="19">
        <f t="shared" si="4"/>
        <v>170.08465608465607</v>
      </c>
      <c r="L22" s="29"/>
    </row>
    <row r="23" spans="1:12" ht="12.75">
      <c r="A23" s="2" t="s">
        <v>15</v>
      </c>
      <c r="B23" s="3">
        <v>14</v>
      </c>
      <c r="C23" s="19">
        <v>2.024096385542169</v>
      </c>
      <c r="D23" s="19">
        <v>5.0602409638554215</v>
      </c>
      <c r="E23" s="19">
        <v>3.542168674698795</v>
      </c>
      <c r="F23" s="19">
        <v>3.373493975903615</v>
      </c>
      <c r="G23" s="3">
        <f t="shared" si="0"/>
        <v>1032.8780736883732</v>
      </c>
      <c r="H23" s="19">
        <f t="shared" si="1"/>
        <v>31.570469798657722</v>
      </c>
      <c r="I23" s="19">
        <f t="shared" si="2"/>
        <v>180.42835944863887</v>
      </c>
      <c r="J23" s="19">
        <f t="shared" si="3"/>
        <v>247.0996817458513</v>
      </c>
      <c r="K23" s="19">
        <f t="shared" si="4"/>
        <v>573.7795626952254</v>
      </c>
      <c r="L23" s="29"/>
    </row>
    <row r="24" spans="1:12" ht="12.75">
      <c r="A24" s="2" t="s">
        <v>16</v>
      </c>
      <c r="B24" s="3">
        <v>30</v>
      </c>
      <c r="C24" s="19">
        <v>15.151515151515152</v>
      </c>
      <c r="D24" s="19">
        <v>5.656565656565656</v>
      </c>
      <c r="E24" s="19">
        <v>5.454545454545455</v>
      </c>
      <c r="F24" s="19">
        <v>3.7373737373737375</v>
      </c>
      <c r="G24" s="3">
        <f t="shared" si="0"/>
        <v>1454.1898520972104</v>
      </c>
      <c r="H24" s="19">
        <f t="shared" si="1"/>
        <v>236.32296115517593</v>
      </c>
      <c r="I24" s="19">
        <f t="shared" si="2"/>
        <v>201.69096073046498</v>
      </c>
      <c r="J24" s="19">
        <f t="shared" si="3"/>
        <v>380.5060034305318</v>
      </c>
      <c r="K24" s="19">
        <f t="shared" si="4"/>
        <v>635.6699267810378</v>
      </c>
      <c r="L24" s="29"/>
    </row>
    <row r="25" spans="1:12" ht="12.75">
      <c r="A25" s="2" t="s">
        <v>17</v>
      </c>
      <c r="B25" s="3">
        <v>0</v>
      </c>
      <c r="C25" s="19">
        <v>0</v>
      </c>
      <c r="D25" s="19">
        <v>0</v>
      </c>
      <c r="E25" s="19">
        <v>0</v>
      </c>
      <c r="F25" s="19">
        <v>0</v>
      </c>
      <c r="G25" s="3">
        <f t="shared" si="0"/>
        <v>0</v>
      </c>
      <c r="H25" s="19">
        <f t="shared" si="1"/>
        <v>0</v>
      </c>
      <c r="I25" s="19">
        <f t="shared" si="2"/>
        <v>0</v>
      </c>
      <c r="J25" s="19">
        <f t="shared" si="3"/>
        <v>0</v>
      </c>
      <c r="K25" s="19">
        <f t="shared" si="4"/>
        <v>0</v>
      </c>
      <c r="L25" s="29"/>
    </row>
    <row r="26" spans="1:12" ht="12.75">
      <c r="A26" s="2" t="s">
        <v>18</v>
      </c>
      <c r="B26" s="3">
        <v>2</v>
      </c>
      <c r="C26" s="19">
        <v>0</v>
      </c>
      <c r="D26" s="19">
        <v>0</v>
      </c>
      <c r="E26" s="19">
        <v>2</v>
      </c>
      <c r="F26" s="19">
        <v>0</v>
      </c>
      <c r="G26" s="3">
        <f t="shared" si="0"/>
        <v>139.5188679245283</v>
      </c>
      <c r="H26" s="19">
        <f t="shared" si="1"/>
        <v>0</v>
      </c>
      <c r="I26" s="19">
        <f t="shared" si="2"/>
        <v>0</v>
      </c>
      <c r="J26" s="19">
        <f t="shared" si="3"/>
        <v>139.5188679245283</v>
      </c>
      <c r="K26" s="19">
        <f t="shared" si="4"/>
        <v>0</v>
      </c>
      <c r="L26" s="29"/>
    </row>
    <row r="27" spans="1:12" ht="12.75">
      <c r="A27" s="2" t="s">
        <v>19</v>
      </c>
      <c r="B27" s="3">
        <v>0</v>
      </c>
      <c r="C27" s="19">
        <v>0</v>
      </c>
      <c r="D27" s="19">
        <v>0</v>
      </c>
      <c r="E27" s="19">
        <v>0</v>
      </c>
      <c r="F27" s="19">
        <v>0</v>
      </c>
      <c r="G27" s="3">
        <f t="shared" si="0"/>
        <v>0</v>
      </c>
      <c r="H27" s="19">
        <f t="shared" si="1"/>
        <v>0</v>
      </c>
      <c r="I27" s="19">
        <f t="shared" si="2"/>
        <v>0</v>
      </c>
      <c r="J27" s="19">
        <f t="shared" si="3"/>
        <v>0</v>
      </c>
      <c r="K27" s="19">
        <f t="shared" si="4"/>
        <v>0</v>
      </c>
      <c r="L27" s="29"/>
    </row>
    <row r="28" spans="1:11" ht="12.75">
      <c r="A28" s="83" t="s">
        <v>36</v>
      </c>
      <c r="B28" s="84"/>
      <c r="C28" s="84"/>
      <c r="D28" s="84"/>
      <c r="E28" s="84"/>
      <c r="F28" s="85"/>
      <c r="G28" s="12">
        <v>59.125734174461606</v>
      </c>
      <c r="H28" s="51">
        <v>15.59731543624161</v>
      </c>
      <c r="I28" s="51">
        <v>35.656080557707206</v>
      </c>
      <c r="J28" s="51">
        <v>69.75943396226415</v>
      </c>
      <c r="K28" s="51">
        <v>170.08465608465607</v>
      </c>
    </row>
    <row r="29" spans="8:11" ht="12.75">
      <c r="H29" s="20"/>
      <c r="I29" s="20"/>
      <c r="J29" s="20"/>
      <c r="K29" s="20"/>
    </row>
    <row r="30" spans="1:11" ht="12.75">
      <c r="A30" t="s">
        <v>66</v>
      </c>
      <c r="H30" s="8"/>
      <c r="I30" s="8"/>
      <c r="J30" s="8"/>
      <c r="K30" s="8"/>
    </row>
    <row r="31" ht="12.75">
      <c r="A31" t="s">
        <v>35</v>
      </c>
    </row>
    <row r="32" ht="12.75">
      <c r="A32" t="s">
        <v>82</v>
      </c>
    </row>
    <row r="33" ht="12.75">
      <c r="A33" t="s">
        <v>80</v>
      </c>
    </row>
    <row r="35" ht="12.75">
      <c r="A35" t="s">
        <v>71</v>
      </c>
    </row>
    <row r="40" ht="12.75">
      <c r="H40" s="52"/>
    </row>
  </sheetData>
  <mergeCells count="7">
    <mergeCell ref="A28:F28"/>
    <mergeCell ref="B5:B6"/>
    <mergeCell ref="A5:A7"/>
    <mergeCell ref="H6:K6"/>
    <mergeCell ref="G5:K5"/>
    <mergeCell ref="C6:F6"/>
    <mergeCell ref="C5:F5"/>
  </mergeCells>
  <hyperlinks>
    <hyperlink ref="D1" r:id="rId1" display="(http://www.imsersomayores.csic.es)"/>
  </hyperlinks>
  <printOptions/>
  <pageMargins left="0.75" right="0.75" top="1" bottom="1" header="0" footer="0"/>
  <pageSetup fitToHeight="1" fitToWidth="1" horizontalDpi="600" verticalDpi="600" orientation="landscape" paperSize="9" scale="91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="75" zoomScaleNormal="75" workbookViewId="0" topLeftCell="A1">
      <selection activeCell="A27" sqref="A27"/>
    </sheetView>
  </sheetViews>
  <sheetFormatPr defaultColWidth="11.421875" defaultRowHeight="12.75"/>
  <cols>
    <col min="1" max="1" width="22.28125" style="0" customWidth="1"/>
    <col min="8" max="8" width="6.140625" style="15" customWidth="1"/>
  </cols>
  <sheetData>
    <row r="1" spans="1:12" s="15" customFormat="1" ht="32.25" customHeight="1">
      <c r="A1" s="14" t="s">
        <v>26</v>
      </c>
      <c r="B1" s="16"/>
      <c r="D1" s="23" t="s">
        <v>27</v>
      </c>
      <c r="H1" s="16"/>
      <c r="I1" s="17"/>
      <c r="J1" s="17"/>
      <c r="K1" s="17"/>
      <c r="L1" s="17"/>
    </row>
    <row r="3" ht="15.75">
      <c r="A3" s="18" t="s">
        <v>81</v>
      </c>
    </row>
    <row r="5" spans="1:6" ht="12.75">
      <c r="A5" s="42"/>
      <c r="B5" s="54"/>
      <c r="C5" s="82" t="s">
        <v>24</v>
      </c>
      <c r="D5" s="82"/>
      <c r="E5" s="82"/>
      <c r="F5" s="82"/>
    </row>
    <row r="6" spans="1:6" ht="12.75">
      <c r="A6" s="5"/>
      <c r="B6" s="5" t="s">
        <v>20</v>
      </c>
      <c r="C6" s="5" t="s">
        <v>0</v>
      </c>
      <c r="D6" s="5" t="s">
        <v>21</v>
      </c>
      <c r="E6" s="5" t="s">
        <v>22</v>
      </c>
      <c r="F6" s="5" t="s">
        <v>58</v>
      </c>
    </row>
    <row r="7" spans="1:6" ht="12.75">
      <c r="A7" s="21" t="s">
        <v>34</v>
      </c>
      <c r="B7" s="19">
        <v>271801</v>
      </c>
      <c r="C7" s="19">
        <v>23240</v>
      </c>
      <c r="D7" s="19">
        <v>46032</v>
      </c>
      <c r="E7" s="19">
        <v>73945</v>
      </c>
      <c r="F7" s="19">
        <v>128584</v>
      </c>
    </row>
    <row r="8" spans="1:6" ht="12.75">
      <c r="A8" s="21" t="s">
        <v>28</v>
      </c>
      <c r="B8" s="3">
        <v>4597</v>
      </c>
      <c r="C8" s="19">
        <v>1490</v>
      </c>
      <c r="D8" s="19">
        <v>1291</v>
      </c>
      <c r="E8" s="19">
        <v>1060</v>
      </c>
      <c r="F8" s="19">
        <v>756</v>
      </c>
    </row>
    <row r="9" spans="1:6" ht="12.75">
      <c r="A9" s="21" t="s">
        <v>33</v>
      </c>
      <c r="B9" s="53">
        <f>B7/B8</f>
        <v>59.125734174461606</v>
      </c>
      <c r="C9" s="53">
        <f>C7/C8</f>
        <v>15.59731543624161</v>
      </c>
      <c r="D9" s="53">
        <f>D7/D8</f>
        <v>35.656080557707206</v>
      </c>
      <c r="E9" s="53">
        <f>E7/E8</f>
        <v>69.75943396226415</v>
      </c>
      <c r="F9" s="53">
        <f>F7/F8</f>
        <v>170.08465608465607</v>
      </c>
    </row>
    <row r="11" ht="12.75">
      <c r="A11" t="s">
        <v>65</v>
      </c>
    </row>
  </sheetData>
  <mergeCells count="1">
    <mergeCell ref="C5:F5"/>
  </mergeCells>
  <hyperlinks>
    <hyperlink ref="D1" r:id="rId1" display="(http://www.imsersomayores.csic.es)"/>
  </hyperlinks>
  <printOptions/>
  <pageMargins left="0.75" right="0.75" top="1" bottom="1" header="0" footer="0"/>
  <pageSetup fitToHeight="1" fitToWidth="1" horizontalDpi="600" verticalDpi="600" orientation="landscape" paperSize="9" scale="91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65" zoomScaleNormal="65" workbookViewId="0" topLeftCell="A1">
      <selection activeCell="B42" sqref="B42"/>
    </sheetView>
  </sheetViews>
  <sheetFormatPr defaultColWidth="11.421875" defaultRowHeight="12.75"/>
  <cols>
    <col min="1" max="1" width="23.140625" style="0" customWidth="1"/>
    <col min="2" max="2" width="7.8515625" style="1" bestFit="1" customWidth="1"/>
    <col min="3" max="3" width="8.28125" style="0" customWidth="1"/>
    <col min="4" max="4" width="9.140625" style="0" customWidth="1"/>
    <col min="5" max="5" width="8.8515625" style="0" customWidth="1"/>
    <col min="6" max="6" width="6.7109375" style="0" customWidth="1"/>
    <col min="7" max="7" width="8.7109375" style="7" customWidth="1"/>
    <col min="8" max="9" width="9.421875" style="7" bestFit="1" customWidth="1"/>
    <col min="10" max="10" width="8.140625" style="7" customWidth="1"/>
    <col min="11" max="11" width="3.140625" style="7" customWidth="1"/>
    <col min="12" max="12" width="11.140625" style="0" customWidth="1"/>
    <col min="13" max="13" width="9.140625" style="0" bestFit="1" customWidth="1"/>
    <col min="14" max="14" width="8.421875" style="0" customWidth="1"/>
    <col min="15" max="15" width="9.421875" style="0" bestFit="1" customWidth="1"/>
    <col min="16" max="16" width="9.57421875" style="0" bestFit="1" customWidth="1"/>
    <col min="17" max="17" width="5.8515625" style="0" bestFit="1" customWidth="1"/>
    <col min="18" max="19" width="9.421875" style="0" bestFit="1" customWidth="1"/>
    <col min="20" max="20" width="6.57421875" style="0" bestFit="1" customWidth="1"/>
    <col min="22" max="22" width="6.140625" style="15" customWidth="1"/>
  </cols>
  <sheetData>
    <row r="1" spans="1:11" s="15" customFormat="1" ht="32.25" customHeight="1">
      <c r="A1" s="14" t="s">
        <v>26</v>
      </c>
      <c r="B1" s="16"/>
      <c r="D1" s="23" t="s">
        <v>27</v>
      </c>
      <c r="G1" s="17"/>
      <c r="H1" s="17"/>
      <c r="I1" s="17"/>
      <c r="J1" s="17"/>
      <c r="K1" s="17"/>
    </row>
    <row r="2" spans="2:22" s="13" customFormat="1" ht="12.75">
      <c r="B2" s="24"/>
      <c r="G2" s="25"/>
      <c r="H2" s="25"/>
      <c r="I2" s="25"/>
      <c r="J2" s="25"/>
      <c r="K2" s="25"/>
      <c r="V2" s="15"/>
    </row>
    <row r="3" ht="15.75">
      <c r="A3" s="18" t="s">
        <v>77</v>
      </c>
    </row>
    <row r="4" ht="15.75">
      <c r="A4" s="18"/>
    </row>
    <row r="5" spans="1:20" ht="12.75">
      <c r="A5" s="5"/>
      <c r="B5" s="82" t="s">
        <v>61</v>
      </c>
      <c r="C5" s="82"/>
      <c r="D5" s="82"/>
      <c r="E5" s="82"/>
      <c r="F5" s="82"/>
      <c r="G5" s="82"/>
      <c r="H5" s="82"/>
      <c r="I5" s="82"/>
      <c r="J5" s="82"/>
      <c r="K5" s="5"/>
      <c r="L5" s="82" t="s">
        <v>51</v>
      </c>
      <c r="M5" s="82"/>
      <c r="N5" s="82"/>
      <c r="O5" s="82"/>
      <c r="P5" s="82"/>
      <c r="Q5" s="82"/>
      <c r="R5" s="82"/>
      <c r="S5" s="82"/>
      <c r="T5" s="82"/>
    </row>
    <row r="6" spans="1:22" s="27" customFormat="1" ht="12.75" customHeight="1">
      <c r="A6" s="80" t="s">
        <v>54</v>
      </c>
      <c r="B6" s="68" t="s">
        <v>20</v>
      </c>
      <c r="C6" s="68"/>
      <c r="D6" s="68"/>
      <c r="E6" s="68"/>
      <c r="F6" s="68"/>
      <c r="G6" s="68" t="s">
        <v>60</v>
      </c>
      <c r="H6" s="68"/>
      <c r="I6" s="68"/>
      <c r="J6" s="68"/>
      <c r="K6" s="55"/>
      <c r="L6" s="68" t="s">
        <v>20</v>
      </c>
      <c r="M6" s="68"/>
      <c r="N6" s="68"/>
      <c r="O6" s="68"/>
      <c r="P6" s="68"/>
      <c r="Q6" s="68" t="s">
        <v>60</v>
      </c>
      <c r="R6" s="68"/>
      <c r="S6" s="68"/>
      <c r="T6" s="68"/>
      <c r="V6" s="47"/>
    </row>
    <row r="7" spans="1:20" ht="12.75">
      <c r="A7" s="86"/>
      <c r="B7" s="72" t="s">
        <v>20</v>
      </c>
      <c r="C7" s="41" t="s">
        <v>24</v>
      </c>
      <c r="D7" s="41"/>
      <c r="E7" s="41"/>
      <c r="F7" s="41"/>
      <c r="G7" s="69" t="s">
        <v>24</v>
      </c>
      <c r="H7" s="70"/>
      <c r="I7" s="70"/>
      <c r="J7" s="71"/>
      <c r="K7" s="41"/>
      <c r="L7" s="72" t="s">
        <v>20</v>
      </c>
      <c r="M7" s="69" t="s">
        <v>24</v>
      </c>
      <c r="N7" s="70"/>
      <c r="O7" s="70"/>
      <c r="P7" s="71"/>
      <c r="Q7" s="69" t="s">
        <v>24</v>
      </c>
      <c r="R7" s="70"/>
      <c r="S7" s="70"/>
      <c r="T7" s="71"/>
    </row>
    <row r="8" spans="1:20" ht="12.75">
      <c r="A8" s="81"/>
      <c r="B8" s="73"/>
      <c r="C8" s="5" t="s">
        <v>0</v>
      </c>
      <c r="D8" s="5" t="s">
        <v>21</v>
      </c>
      <c r="E8" s="5" t="s">
        <v>22</v>
      </c>
      <c r="F8" s="5" t="s">
        <v>58</v>
      </c>
      <c r="G8" s="5" t="s">
        <v>0</v>
      </c>
      <c r="H8" s="5" t="s">
        <v>21</v>
      </c>
      <c r="I8" s="5" t="s">
        <v>22</v>
      </c>
      <c r="J8" s="5" t="s">
        <v>58</v>
      </c>
      <c r="K8" s="5"/>
      <c r="L8" s="73"/>
      <c r="M8" s="5" t="s">
        <v>0</v>
      </c>
      <c r="N8" s="5" t="s">
        <v>21</v>
      </c>
      <c r="O8" s="5" t="s">
        <v>22</v>
      </c>
      <c r="P8" s="5" t="s">
        <v>58</v>
      </c>
      <c r="Q8" s="5" t="s">
        <v>0</v>
      </c>
      <c r="R8" s="5" t="s">
        <v>21</v>
      </c>
      <c r="S8" s="5" t="s">
        <v>22</v>
      </c>
      <c r="T8" s="5" t="s">
        <v>58</v>
      </c>
    </row>
    <row r="9" spans="1:22" s="1" customFormat="1" ht="12.75">
      <c r="A9" s="21" t="s">
        <v>25</v>
      </c>
      <c r="B9" s="3">
        <v>549</v>
      </c>
      <c r="C9" s="3">
        <v>177.94431150750486</v>
      </c>
      <c r="D9" s="3">
        <v>154.17859473569717</v>
      </c>
      <c r="E9" s="3">
        <v>126.59125516641286</v>
      </c>
      <c r="F9" s="3">
        <v>90.28583859038503</v>
      </c>
      <c r="G9" s="35">
        <f aca="true" t="shared" si="0" ref="G9:G27">C9*100/$B9</f>
        <v>32.41244289754187</v>
      </c>
      <c r="H9" s="35">
        <f aca="true" t="shared" si="1" ref="H9:H27">D9*100/$B9</f>
        <v>28.083532738742655</v>
      </c>
      <c r="I9" s="35">
        <f aca="true" t="shared" si="2" ref="I9:I27">E9*100/$B9</f>
        <v>23.05851642375462</v>
      </c>
      <c r="J9" s="35">
        <f aca="true" t="shared" si="3" ref="J9:J27">F9*100/$B9</f>
        <v>16.445507939960844</v>
      </c>
      <c r="K9" s="58"/>
      <c r="L9" s="3">
        <v>304261.02806177945</v>
      </c>
      <c r="M9" s="3">
        <v>26015.45355666739</v>
      </c>
      <c r="N9" s="3">
        <v>51529.40439417011</v>
      </c>
      <c r="O9" s="3">
        <v>82775.9343049815</v>
      </c>
      <c r="P9" s="3">
        <v>143940.2358059604</v>
      </c>
      <c r="Q9" s="59">
        <f aca="true" t="shared" si="4" ref="Q9:T24">M9*100/$L9</f>
        <v>8.550373251018206</v>
      </c>
      <c r="R9" s="59">
        <f t="shared" si="4"/>
        <v>16.93592002972763</v>
      </c>
      <c r="S9" s="59">
        <f t="shared" si="4"/>
        <v>27.205565836770283</v>
      </c>
      <c r="T9" s="59">
        <f t="shared" si="4"/>
        <v>47.30814088248387</v>
      </c>
      <c r="V9" s="16"/>
    </row>
    <row r="10" spans="1:20" ht="12.75">
      <c r="A10" s="2" t="s">
        <v>1</v>
      </c>
      <c r="B10" s="3">
        <v>170</v>
      </c>
      <c r="C10" s="19">
        <v>35.93181818181818</v>
      </c>
      <c r="D10" s="19">
        <v>68</v>
      </c>
      <c r="E10" s="19">
        <v>43.27272727272727</v>
      </c>
      <c r="F10" s="19">
        <v>22.795454545454547</v>
      </c>
      <c r="G10" s="37">
        <f t="shared" si="0"/>
        <v>21.136363636363637</v>
      </c>
      <c r="H10" s="37">
        <f t="shared" si="1"/>
        <v>40</v>
      </c>
      <c r="I10" s="37">
        <f t="shared" si="2"/>
        <v>25.454545454545453</v>
      </c>
      <c r="J10" s="37">
        <f t="shared" si="3"/>
        <v>13.409090909090908</v>
      </c>
      <c r="K10" s="56"/>
      <c r="L10" s="3">
        <v>36254.89138750952</v>
      </c>
      <c r="M10" s="19">
        <v>2173.4399023794995</v>
      </c>
      <c r="N10" s="19">
        <v>9082.61347792409</v>
      </c>
      <c r="O10" s="19">
        <v>11012.680960548885</v>
      </c>
      <c r="P10" s="19">
        <v>13986.157046657047</v>
      </c>
      <c r="Q10" s="57">
        <f t="shared" si="4"/>
        <v>5.994887363331862</v>
      </c>
      <c r="R10" s="57">
        <f t="shared" si="4"/>
        <v>25.05210505485949</v>
      </c>
      <c r="S10" s="57">
        <f t="shared" si="4"/>
        <v>30.375710805033492</v>
      </c>
      <c r="T10" s="57">
        <f t="shared" si="4"/>
        <v>38.577296776775164</v>
      </c>
    </row>
    <row r="11" spans="1:20" ht="12.75">
      <c r="A11" s="2" t="s">
        <v>2</v>
      </c>
      <c r="B11" s="3">
        <v>13</v>
      </c>
      <c r="C11" s="19">
        <v>4.833935018050542</v>
      </c>
      <c r="D11" s="19">
        <v>3.2382671480144403</v>
      </c>
      <c r="E11" s="19">
        <v>3.3321299638989164</v>
      </c>
      <c r="F11" s="19">
        <v>1.595667870036101</v>
      </c>
      <c r="G11" s="37">
        <f t="shared" si="0"/>
        <v>37.18411552346571</v>
      </c>
      <c r="H11" s="37">
        <f t="shared" si="1"/>
        <v>24.90974729241877</v>
      </c>
      <c r="I11" s="37">
        <f t="shared" si="2"/>
        <v>25.63176895306859</v>
      </c>
      <c r="J11" s="37">
        <f t="shared" si="3"/>
        <v>12.274368231046932</v>
      </c>
      <c r="K11" s="56"/>
      <c r="L11" s="3">
        <v>15916.706444642523</v>
      </c>
      <c r="M11" s="19">
        <v>1587.3964092748286</v>
      </c>
      <c r="N11" s="19">
        <v>2550.4639142969795</v>
      </c>
      <c r="O11" s="19">
        <v>5245.447500170289</v>
      </c>
      <c r="P11" s="19">
        <v>6533.398620900426</v>
      </c>
      <c r="Q11" s="57">
        <f t="shared" si="4"/>
        <v>9.973146233460488</v>
      </c>
      <c r="R11" s="57">
        <f t="shared" si="4"/>
        <v>16.023817007415197</v>
      </c>
      <c r="S11" s="57">
        <f t="shared" si="4"/>
        <v>32.95560873987142</v>
      </c>
      <c r="T11" s="57">
        <f t="shared" si="4"/>
        <v>41.04742801925289</v>
      </c>
    </row>
    <row r="12" spans="1:20" ht="12.75">
      <c r="A12" s="2" t="s">
        <v>3</v>
      </c>
      <c r="B12" s="3">
        <v>9</v>
      </c>
      <c r="C12" s="19">
        <v>5.0625</v>
      </c>
      <c r="D12" s="19">
        <v>1.5576923076923077</v>
      </c>
      <c r="E12" s="19">
        <v>1.471153846153846</v>
      </c>
      <c r="F12" s="19">
        <v>0.9086538461538461</v>
      </c>
      <c r="G12" s="37">
        <f t="shared" si="0"/>
        <v>56.25</v>
      </c>
      <c r="H12" s="37">
        <f t="shared" si="1"/>
        <v>17.307692307692307</v>
      </c>
      <c r="I12" s="37">
        <f t="shared" si="2"/>
        <v>16.346153846153847</v>
      </c>
      <c r="J12" s="37">
        <f t="shared" si="3"/>
        <v>10.096153846153847</v>
      </c>
      <c r="K12" s="56"/>
      <c r="L12" s="3">
        <v>9550.677548305348</v>
      </c>
      <c r="M12" s="19">
        <v>1906.961409395973</v>
      </c>
      <c r="N12" s="19">
        <v>1320.5412024071977</v>
      </c>
      <c r="O12" s="19">
        <v>2548.6268595791003</v>
      </c>
      <c r="P12" s="19">
        <v>3774.548076923077</v>
      </c>
      <c r="Q12" s="57">
        <f t="shared" si="4"/>
        <v>19.96676570589843</v>
      </c>
      <c r="R12" s="57">
        <f t="shared" si="4"/>
        <v>13.826675602104396</v>
      </c>
      <c r="S12" s="57">
        <f t="shared" si="4"/>
        <v>26.685298992544496</v>
      </c>
      <c r="T12" s="57">
        <f t="shared" si="4"/>
        <v>39.521259699452685</v>
      </c>
    </row>
    <row r="13" spans="1:20" ht="12.75">
      <c r="A13" s="2" t="s">
        <v>4</v>
      </c>
      <c r="B13" s="3">
        <v>5</v>
      </c>
      <c r="C13" s="19">
        <v>0.8181818181818181</v>
      </c>
      <c r="D13" s="19">
        <v>1.9090909090909092</v>
      </c>
      <c r="E13" s="19">
        <v>1.2727272727272727</v>
      </c>
      <c r="F13" s="19">
        <v>1</v>
      </c>
      <c r="G13" s="37">
        <f t="shared" si="0"/>
        <v>16.363636363636363</v>
      </c>
      <c r="H13" s="37">
        <f t="shared" si="1"/>
        <v>38.18181818181818</v>
      </c>
      <c r="I13" s="37">
        <f t="shared" si="2"/>
        <v>25.454545454545453</v>
      </c>
      <c r="J13" s="37">
        <f t="shared" si="3"/>
        <v>20</v>
      </c>
      <c r="K13" s="56"/>
      <c r="L13" s="3">
        <v>4480.7015293673585</v>
      </c>
      <c r="M13" s="19">
        <v>109.7614399023795</v>
      </c>
      <c r="N13" s="19">
        <v>785.070699246532</v>
      </c>
      <c r="O13" s="19">
        <v>1085.7847341337908</v>
      </c>
      <c r="P13" s="19">
        <v>2500.084656084656</v>
      </c>
      <c r="Q13" s="57">
        <f t="shared" si="4"/>
        <v>2.4496485468398737</v>
      </c>
      <c r="R13" s="57">
        <f t="shared" si="4"/>
        <v>17.521155874834136</v>
      </c>
      <c r="S13" s="57">
        <f t="shared" si="4"/>
        <v>24.2324717907978</v>
      </c>
      <c r="T13" s="57">
        <f t="shared" si="4"/>
        <v>55.79672378752819</v>
      </c>
    </row>
    <row r="14" spans="1:20" ht="12.75">
      <c r="A14" s="2" t="s">
        <v>5</v>
      </c>
      <c r="B14" s="3">
        <v>23</v>
      </c>
      <c r="C14" s="19">
        <v>8.161290322580646</v>
      </c>
      <c r="D14" s="19">
        <v>7.913978494623656</v>
      </c>
      <c r="E14" s="19">
        <v>2.720430107526882</v>
      </c>
      <c r="F14" s="19">
        <v>4.204301075268818</v>
      </c>
      <c r="G14" s="37">
        <f t="shared" si="0"/>
        <v>35.48387096774194</v>
      </c>
      <c r="H14" s="37">
        <f t="shared" si="1"/>
        <v>34.40860215053763</v>
      </c>
      <c r="I14" s="37">
        <f t="shared" si="2"/>
        <v>11.827956989247312</v>
      </c>
      <c r="J14" s="37">
        <f t="shared" si="3"/>
        <v>18.27956989247312</v>
      </c>
      <c r="K14" s="56"/>
      <c r="L14" s="3">
        <v>7544.338441162723</v>
      </c>
      <c r="M14" s="19">
        <v>622.2942195280364</v>
      </c>
      <c r="N14" s="19">
        <v>1315.1814547362635</v>
      </c>
      <c r="O14" s="19">
        <v>1002.7756644349768</v>
      </c>
      <c r="P14" s="19">
        <v>4604.087102463447</v>
      </c>
      <c r="Q14" s="57">
        <f t="shared" si="4"/>
        <v>8.248492884846364</v>
      </c>
      <c r="R14" s="57">
        <f t="shared" si="4"/>
        <v>17.43269426462222</v>
      </c>
      <c r="S14" s="57">
        <f t="shared" si="4"/>
        <v>13.291764046052398</v>
      </c>
      <c r="T14" s="57">
        <f t="shared" si="4"/>
        <v>61.02704880447902</v>
      </c>
    </row>
    <row r="15" spans="1:20" ht="12.75">
      <c r="A15" s="2" t="s">
        <v>6</v>
      </c>
      <c r="B15" s="3">
        <v>1</v>
      </c>
      <c r="C15" s="19">
        <v>0.2391304347826087</v>
      </c>
      <c r="D15" s="19">
        <v>0.17391304347826086</v>
      </c>
      <c r="E15" s="19">
        <v>0.2391304347826087</v>
      </c>
      <c r="F15" s="19">
        <v>0.34782608695652173</v>
      </c>
      <c r="G15" s="37">
        <f t="shared" si="0"/>
        <v>23.91304347826087</v>
      </c>
      <c r="H15" s="37">
        <f t="shared" si="1"/>
        <v>17.391304347826086</v>
      </c>
      <c r="I15" s="37">
        <f t="shared" si="2"/>
        <v>23.91304347826087</v>
      </c>
      <c r="J15" s="37">
        <f t="shared" si="3"/>
        <v>34.78260869565217</v>
      </c>
      <c r="K15" s="56"/>
      <c r="L15" s="3">
        <v>4645.772334460863</v>
      </c>
      <c r="M15" s="19">
        <v>198.72979282170996</v>
      </c>
      <c r="N15" s="19">
        <v>259.2010574882969</v>
      </c>
      <c r="O15" s="19">
        <v>817.6816037735849</v>
      </c>
      <c r="P15" s="19">
        <v>3370.1598803772717</v>
      </c>
      <c r="Q15" s="57">
        <f t="shared" si="4"/>
        <v>4.277648117786477</v>
      </c>
      <c r="R15" s="57">
        <f t="shared" si="4"/>
        <v>5.579288842150654</v>
      </c>
      <c r="S15" s="57">
        <f t="shared" si="4"/>
        <v>17.60055260797613</v>
      </c>
      <c r="T15" s="57">
        <f t="shared" si="4"/>
        <v>72.54251043208676</v>
      </c>
    </row>
    <row r="16" spans="1:20" ht="12.75">
      <c r="A16" s="2" t="s">
        <v>7</v>
      </c>
      <c r="B16" s="3">
        <v>35</v>
      </c>
      <c r="C16" s="19">
        <v>11.566780821917808</v>
      </c>
      <c r="D16" s="19">
        <v>11.207191780821917</v>
      </c>
      <c r="E16" s="19">
        <v>6.292808219178082</v>
      </c>
      <c r="F16" s="19">
        <v>5.933219178082193</v>
      </c>
      <c r="G16" s="37">
        <f t="shared" si="0"/>
        <v>33.04794520547945</v>
      </c>
      <c r="H16" s="37">
        <f t="shared" si="1"/>
        <v>32.02054794520548</v>
      </c>
      <c r="I16" s="37">
        <f t="shared" si="2"/>
        <v>17.97945205479452</v>
      </c>
      <c r="J16" s="37">
        <f t="shared" si="3"/>
        <v>16.95205479452055</v>
      </c>
      <c r="K16" s="56"/>
      <c r="L16" s="3">
        <v>36006.14754480592</v>
      </c>
      <c r="M16" s="19">
        <v>2842.410729061322</v>
      </c>
      <c r="N16" s="19">
        <v>7421.60453296266</v>
      </c>
      <c r="O16" s="19">
        <v>7998.982739402946</v>
      </c>
      <c r="P16" s="19">
        <v>17743.149543378997</v>
      </c>
      <c r="Q16" s="57">
        <f t="shared" si="4"/>
        <v>7.894237298017613</v>
      </c>
      <c r="R16" s="57">
        <f t="shared" si="4"/>
        <v>20.61204832793412</v>
      </c>
      <c r="S16" s="57">
        <f t="shared" si="4"/>
        <v>22.215602847955452</v>
      </c>
      <c r="T16" s="57">
        <f t="shared" si="4"/>
        <v>49.27811152609283</v>
      </c>
    </row>
    <row r="17" spans="1:20" ht="12.75">
      <c r="A17" s="2" t="s">
        <v>8</v>
      </c>
      <c r="B17" s="3">
        <v>71</v>
      </c>
      <c r="C17" s="19">
        <v>27.814432989690722</v>
      </c>
      <c r="D17" s="19">
        <v>16.6520618556701</v>
      </c>
      <c r="E17" s="19">
        <v>13.358247422680414</v>
      </c>
      <c r="F17" s="19">
        <v>13.175257731958764</v>
      </c>
      <c r="G17" s="37">
        <f t="shared" si="0"/>
        <v>39.175257731958766</v>
      </c>
      <c r="H17" s="37">
        <f t="shared" si="1"/>
        <v>23.45360824742268</v>
      </c>
      <c r="I17" s="37">
        <f t="shared" si="2"/>
        <v>18.814432989690722</v>
      </c>
      <c r="J17" s="37">
        <f t="shared" si="3"/>
        <v>18.556701030927837</v>
      </c>
      <c r="K17" s="56"/>
      <c r="L17" s="3">
        <v>25212.35070309908</v>
      </c>
      <c r="M17" s="19">
        <v>2200.830485020411</v>
      </c>
      <c r="N17" s="19">
        <v>3694.747258977696</v>
      </c>
      <c r="O17" s="19">
        <v>6123.863778934059</v>
      </c>
      <c r="P17" s="19">
        <v>13192.909180166913</v>
      </c>
      <c r="Q17" s="57">
        <f t="shared" si="4"/>
        <v>8.7291760730184</v>
      </c>
      <c r="R17" s="57">
        <f t="shared" si="4"/>
        <v>14.654513188742616</v>
      </c>
      <c r="S17" s="57">
        <f t="shared" si="4"/>
        <v>24.289142456602903</v>
      </c>
      <c r="T17" s="57">
        <f t="shared" si="4"/>
        <v>52.32716828163608</v>
      </c>
    </row>
    <row r="18" spans="1:20" ht="12.75">
      <c r="A18" s="2" t="s">
        <v>9</v>
      </c>
      <c r="B18" s="3">
        <v>44</v>
      </c>
      <c r="C18" s="19">
        <v>14.461538461538462</v>
      </c>
      <c r="D18" s="19">
        <v>13.890109890109889</v>
      </c>
      <c r="E18" s="19">
        <v>11.076923076923077</v>
      </c>
      <c r="F18" s="19">
        <v>4.571428571428571</v>
      </c>
      <c r="G18" s="37">
        <f t="shared" si="0"/>
        <v>32.86713286713287</v>
      </c>
      <c r="H18" s="37">
        <f t="shared" si="1"/>
        <v>31.568431568431564</v>
      </c>
      <c r="I18" s="37">
        <f t="shared" si="2"/>
        <v>25.174825174825173</v>
      </c>
      <c r="J18" s="37">
        <f t="shared" si="3"/>
        <v>10.38961038961039</v>
      </c>
      <c r="K18" s="56"/>
      <c r="L18" s="3">
        <v>50885.07779455181</v>
      </c>
      <c r="M18" s="19">
        <v>6298.561177077956</v>
      </c>
      <c r="N18" s="19">
        <v>11140.266877197164</v>
      </c>
      <c r="O18" s="19">
        <v>17994.719883889695</v>
      </c>
      <c r="P18" s="19">
        <v>15451.529856386998</v>
      </c>
      <c r="Q18" s="57">
        <f t="shared" si="4"/>
        <v>12.378012277997014</v>
      </c>
      <c r="R18" s="57">
        <f t="shared" si="4"/>
        <v>21.892993702743116</v>
      </c>
      <c r="S18" s="57">
        <f t="shared" si="4"/>
        <v>35.36345165186396</v>
      </c>
      <c r="T18" s="57">
        <f t="shared" si="4"/>
        <v>30.365542367395907</v>
      </c>
    </row>
    <row r="19" spans="1:20" ht="12.75">
      <c r="A19" s="2" t="s">
        <v>10</v>
      </c>
      <c r="B19" s="3">
        <v>37</v>
      </c>
      <c r="C19" s="19">
        <v>6.8868613138686126</v>
      </c>
      <c r="D19" s="19">
        <v>10.937956204379562</v>
      </c>
      <c r="E19" s="19">
        <v>10.532846715328468</v>
      </c>
      <c r="F19" s="19">
        <v>8.642335766423358</v>
      </c>
      <c r="G19" s="37">
        <f t="shared" si="0"/>
        <v>18.613138686131386</v>
      </c>
      <c r="H19" s="37">
        <f t="shared" si="1"/>
        <v>29.562043795620436</v>
      </c>
      <c r="I19" s="37">
        <f t="shared" si="2"/>
        <v>28.467153284671532</v>
      </c>
      <c r="J19" s="37">
        <f t="shared" si="3"/>
        <v>23.357664233576642</v>
      </c>
      <c r="K19" s="56"/>
      <c r="L19" s="3">
        <v>21246.115327310938</v>
      </c>
      <c r="M19" s="19">
        <v>925.4165482780581</v>
      </c>
      <c r="N19" s="19">
        <v>3313.004647560031</v>
      </c>
      <c r="O19" s="19">
        <v>6001.765424872607</v>
      </c>
      <c r="P19" s="19">
        <v>11005.92870660024</v>
      </c>
      <c r="Q19" s="57">
        <f t="shared" si="4"/>
        <v>4.355697660590575</v>
      </c>
      <c r="R19" s="57">
        <f t="shared" si="4"/>
        <v>15.593460717504959</v>
      </c>
      <c r="S19" s="57">
        <f t="shared" si="4"/>
        <v>28.24876610340905</v>
      </c>
      <c r="T19" s="57">
        <f t="shared" si="4"/>
        <v>51.80207551849541</v>
      </c>
    </row>
    <row r="20" spans="1:20" ht="12.75">
      <c r="A20" s="2" t="s">
        <v>11</v>
      </c>
      <c r="B20" s="3">
        <v>9</v>
      </c>
      <c r="C20" s="19">
        <v>3.4565217391304346</v>
      </c>
      <c r="D20" s="19">
        <v>2.543478260869565</v>
      </c>
      <c r="E20" s="19">
        <v>1.891304347826087</v>
      </c>
      <c r="F20" s="19">
        <v>1.108695652173913</v>
      </c>
      <c r="G20" s="37">
        <f t="shared" si="0"/>
        <v>38.405797101449274</v>
      </c>
      <c r="H20" s="37">
        <f t="shared" si="1"/>
        <v>28.26086956521739</v>
      </c>
      <c r="I20" s="37">
        <f t="shared" si="2"/>
        <v>21.014492753623188</v>
      </c>
      <c r="J20" s="37">
        <f t="shared" si="3"/>
        <v>12.318840579710146</v>
      </c>
      <c r="K20" s="56"/>
      <c r="L20" s="3">
        <v>7574.111365101056</v>
      </c>
      <c r="M20" s="19">
        <v>1070.9124598774438</v>
      </c>
      <c r="N20" s="19">
        <v>1576.6904657663422</v>
      </c>
      <c r="O20" s="19">
        <v>2118.936320754717</v>
      </c>
      <c r="P20" s="19">
        <v>2807.5721187025533</v>
      </c>
      <c r="Q20" s="57">
        <f t="shared" si="4"/>
        <v>14.13911689775049</v>
      </c>
      <c r="R20" s="57">
        <f t="shared" si="4"/>
        <v>20.816837642910805</v>
      </c>
      <c r="S20" s="57">
        <f t="shared" si="4"/>
        <v>27.9760386217459</v>
      </c>
      <c r="T20" s="57">
        <f t="shared" si="4"/>
        <v>37.068006837592804</v>
      </c>
    </row>
    <row r="21" spans="1:20" ht="12.75">
      <c r="A21" s="2" t="s">
        <v>12</v>
      </c>
      <c r="B21" s="3">
        <v>20</v>
      </c>
      <c r="C21" s="19">
        <v>5.828571428571429</v>
      </c>
      <c r="D21" s="19">
        <v>3.771428571428572</v>
      </c>
      <c r="E21" s="19">
        <v>5.6</v>
      </c>
      <c r="F21" s="19">
        <v>4.8</v>
      </c>
      <c r="G21" s="37">
        <f t="shared" si="0"/>
        <v>29.142857142857146</v>
      </c>
      <c r="H21" s="37">
        <f t="shared" si="1"/>
        <v>18.857142857142858</v>
      </c>
      <c r="I21" s="37">
        <f t="shared" si="2"/>
        <v>28</v>
      </c>
      <c r="J21" s="37">
        <f t="shared" si="3"/>
        <v>24</v>
      </c>
      <c r="K21" s="56"/>
      <c r="L21" s="3">
        <v>13837.443607469619</v>
      </c>
      <c r="M21" s="19">
        <v>764.910067114094</v>
      </c>
      <c r="N21" s="19">
        <v>1389.4743609604957</v>
      </c>
      <c r="O21" s="19">
        <v>3758.652830188679</v>
      </c>
      <c r="P21" s="19">
        <v>7924.406349206349</v>
      </c>
      <c r="Q21" s="57">
        <f t="shared" si="4"/>
        <v>5.527827890848179</v>
      </c>
      <c r="R21" s="57">
        <f t="shared" si="4"/>
        <v>10.041409384392653</v>
      </c>
      <c r="S21" s="57">
        <f t="shared" si="4"/>
        <v>27.16291344565779</v>
      </c>
      <c r="T21" s="57">
        <f t="shared" si="4"/>
        <v>57.26784927910138</v>
      </c>
    </row>
    <row r="22" spans="1:20" ht="12.75">
      <c r="A22" s="2" t="s">
        <v>13</v>
      </c>
      <c r="B22" s="3">
        <v>62</v>
      </c>
      <c r="C22" s="19">
        <v>16.687089715536104</v>
      </c>
      <c r="D22" s="19">
        <v>13.702407002188183</v>
      </c>
      <c r="E22" s="19">
        <v>15.059080962800873</v>
      </c>
      <c r="F22" s="19">
        <v>16.551422319474835</v>
      </c>
      <c r="G22" s="37">
        <f t="shared" si="0"/>
        <v>26.914660831509845</v>
      </c>
      <c r="H22" s="37">
        <f t="shared" si="1"/>
        <v>22.100656455142232</v>
      </c>
      <c r="I22" s="37">
        <f t="shared" si="2"/>
        <v>24.288840262582056</v>
      </c>
      <c r="J22" s="37">
        <f t="shared" si="3"/>
        <v>26.695842450765863</v>
      </c>
      <c r="K22" s="56"/>
      <c r="L22" s="3">
        <v>42984.503866787265</v>
      </c>
      <c r="M22" s="19">
        <v>2427.2738020060797</v>
      </c>
      <c r="N22" s="19">
        <v>4077.5741279045133</v>
      </c>
      <c r="O22" s="19">
        <v>9026.512963956897</v>
      </c>
      <c r="P22" s="19">
        <v>27453.142972919777</v>
      </c>
      <c r="Q22" s="57">
        <f t="shared" si="4"/>
        <v>5.646857782814973</v>
      </c>
      <c r="R22" s="57">
        <f t="shared" si="4"/>
        <v>9.486149102805214</v>
      </c>
      <c r="S22" s="57">
        <f t="shared" si="4"/>
        <v>20.99945829764803</v>
      </c>
      <c r="T22" s="57">
        <f t="shared" si="4"/>
        <v>63.86753481673179</v>
      </c>
    </row>
    <row r="23" spans="1:20" ht="12.75">
      <c r="A23" s="2" t="s">
        <v>14</v>
      </c>
      <c r="B23" s="3">
        <v>4</v>
      </c>
      <c r="C23" s="19">
        <v>0.5</v>
      </c>
      <c r="D23" s="19">
        <v>0.5833333333333334</v>
      </c>
      <c r="E23" s="19">
        <v>1.9166666666666665</v>
      </c>
      <c r="F23" s="19">
        <v>1</v>
      </c>
      <c r="G23" s="37">
        <f t="shared" si="0"/>
        <v>12.5</v>
      </c>
      <c r="H23" s="37">
        <f t="shared" si="1"/>
        <v>14.583333333333334</v>
      </c>
      <c r="I23" s="37">
        <f t="shared" si="2"/>
        <v>47.916666666666664</v>
      </c>
      <c r="J23" s="37">
        <f t="shared" si="3"/>
        <v>25</v>
      </c>
      <c r="K23" s="56"/>
      <c r="L23" s="3">
        <v>4130.388275889112</v>
      </c>
      <c r="M23" s="19">
        <v>88.79865771812081</v>
      </c>
      <c r="N23" s="19">
        <v>266.7993803253292</v>
      </c>
      <c r="O23" s="19">
        <v>1712.7055817610062</v>
      </c>
      <c r="P23" s="19">
        <v>2062.084656084656</v>
      </c>
      <c r="Q23" s="57">
        <f t="shared" si="4"/>
        <v>2.1498864461841887</v>
      </c>
      <c r="R23" s="57">
        <f t="shared" si="4"/>
        <v>6.4594261484508415</v>
      </c>
      <c r="S23" s="57">
        <f t="shared" si="4"/>
        <v>41.46597044541357</v>
      </c>
      <c r="T23" s="57">
        <f t="shared" si="4"/>
        <v>49.92471695995141</v>
      </c>
    </row>
    <row r="24" spans="1:20" ht="12.75">
      <c r="A24" s="2" t="s">
        <v>15</v>
      </c>
      <c r="B24" s="3">
        <v>14</v>
      </c>
      <c r="C24" s="19">
        <v>2.024096385542169</v>
      </c>
      <c r="D24" s="19">
        <v>5.0602409638554215</v>
      </c>
      <c r="E24" s="19">
        <v>3.542168674698795</v>
      </c>
      <c r="F24" s="19">
        <v>3.373493975903615</v>
      </c>
      <c r="G24" s="37">
        <f t="shared" si="0"/>
        <v>14.457831325301205</v>
      </c>
      <c r="H24" s="37">
        <f t="shared" si="1"/>
        <v>36.144578313253014</v>
      </c>
      <c r="I24" s="37">
        <f t="shared" si="2"/>
        <v>25.301204819277107</v>
      </c>
      <c r="J24" s="37">
        <f t="shared" si="3"/>
        <v>24.09638554216868</v>
      </c>
      <c r="K24" s="56"/>
      <c r="L24" s="3">
        <v>7008.878073688373</v>
      </c>
      <c r="M24" s="19">
        <v>256.5704697986577</v>
      </c>
      <c r="N24" s="19">
        <v>1278.428359448639</v>
      </c>
      <c r="O24" s="19">
        <v>1595.0996817458513</v>
      </c>
      <c r="P24" s="19">
        <v>3878.7795626952256</v>
      </c>
      <c r="Q24" s="57">
        <f t="shared" si="4"/>
        <v>3.6606496375195086</v>
      </c>
      <c r="R24" s="57">
        <f t="shared" si="4"/>
        <v>18.24012839155975</v>
      </c>
      <c r="S24" s="57">
        <f t="shared" si="4"/>
        <v>22.75827407718681</v>
      </c>
      <c r="T24" s="57">
        <f t="shared" si="4"/>
        <v>55.34094789373394</v>
      </c>
    </row>
    <row r="25" spans="1:20" ht="12.75">
      <c r="A25" s="2" t="s">
        <v>16</v>
      </c>
      <c r="B25" s="3">
        <v>30</v>
      </c>
      <c r="C25" s="19">
        <v>15.151515151515152</v>
      </c>
      <c r="D25" s="19">
        <v>5.656565656565656</v>
      </c>
      <c r="E25" s="19">
        <v>5.454545454545455</v>
      </c>
      <c r="F25" s="19">
        <v>3.7373737373737375</v>
      </c>
      <c r="G25" s="37">
        <f t="shared" si="0"/>
        <v>50.505050505050505</v>
      </c>
      <c r="H25" s="37">
        <f t="shared" si="1"/>
        <v>18.855218855218855</v>
      </c>
      <c r="I25" s="37">
        <f t="shared" si="2"/>
        <v>18.181818181818183</v>
      </c>
      <c r="J25" s="37">
        <f t="shared" si="3"/>
        <v>12.457912457912458</v>
      </c>
      <c r="K25" s="56"/>
      <c r="L25" s="3">
        <v>14926.18985209721</v>
      </c>
      <c r="M25" s="19">
        <v>2189.322961155176</v>
      </c>
      <c r="N25" s="19">
        <v>2205.690960730465</v>
      </c>
      <c r="O25" s="19">
        <v>3929.5060034305316</v>
      </c>
      <c r="P25" s="19">
        <v>6601.669926781038</v>
      </c>
      <c r="Q25" s="57">
        <f aca="true" t="shared" si="5" ref="Q25:T28">M25*100/$L25</f>
        <v>14.667661223989889</v>
      </c>
      <c r="R25" s="57">
        <f t="shared" si="5"/>
        <v>14.777320820561274</v>
      </c>
      <c r="S25" s="57">
        <f t="shared" si="5"/>
        <v>26.32624964822094</v>
      </c>
      <c r="T25" s="57">
        <f t="shared" si="5"/>
        <v>44.2287683072279</v>
      </c>
    </row>
    <row r="26" spans="1:20" ht="12.75">
      <c r="A26" s="2" t="s">
        <v>17</v>
      </c>
      <c r="B26" s="3">
        <v>0</v>
      </c>
      <c r="C26" s="19">
        <v>0</v>
      </c>
      <c r="D26" s="19">
        <v>0</v>
      </c>
      <c r="E26" s="19">
        <v>0</v>
      </c>
      <c r="F26" s="19">
        <v>0</v>
      </c>
      <c r="G26" s="37">
        <v>0</v>
      </c>
      <c r="H26" s="37">
        <v>0</v>
      </c>
      <c r="I26" s="37">
        <v>0</v>
      </c>
      <c r="J26" s="37">
        <v>0</v>
      </c>
      <c r="K26" s="56"/>
      <c r="L26" s="3">
        <v>2503</v>
      </c>
      <c r="M26" s="19">
        <v>63</v>
      </c>
      <c r="N26" s="19">
        <v>302</v>
      </c>
      <c r="O26" s="19">
        <v>634</v>
      </c>
      <c r="P26" s="19">
        <v>1504</v>
      </c>
      <c r="Q26" s="57">
        <f t="shared" si="5"/>
        <v>2.5169796244506593</v>
      </c>
      <c r="R26" s="57">
        <f t="shared" si="5"/>
        <v>12.065521374350778</v>
      </c>
      <c r="S26" s="57">
        <f t="shared" si="5"/>
        <v>25.329604474630443</v>
      </c>
      <c r="T26" s="57">
        <f t="shared" si="5"/>
        <v>60.08789452656812</v>
      </c>
    </row>
    <row r="27" spans="1:20" ht="12.75">
      <c r="A27" s="2" t="s">
        <v>18</v>
      </c>
      <c r="B27" s="3">
        <v>2</v>
      </c>
      <c r="C27" s="19">
        <v>0</v>
      </c>
      <c r="D27" s="19">
        <v>0</v>
      </c>
      <c r="E27" s="19">
        <v>2</v>
      </c>
      <c r="F27" s="19">
        <v>0</v>
      </c>
      <c r="G27" s="37">
        <f t="shared" si="0"/>
        <v>0</v>
      </c>
      <c r="H27" s="37">
        <f t="shared" si="1"/>
        <v>0</v>
      </c>
      <c r="I27" s="37">
        <f t="shared" si="2"/>
        <v>100</v>
      </c>
      <c r="J27" s="37">
        <f t="shared" si="3"/>
        <v>0</v>
      </c>
      <c r="K27" s="56"/>
      <c r="L27" s="3">
        <v>246.5188679245283</v>
      </c>
      <c r="M27" s="19">
        <v>0</v>
      </c>
      <c r="N27" s="19">
        <v>0</v>
      </c>
      <c r="O27" s="19">
        <v>246.5188679245283</v>
      </c>
      <c r="P27" s="19">
        <v>0</v>
      </c>
      <c r="Q27" s="57">
        <f t="shared" si="5"/>
        <v>0</v>
      </c>
      <c r="R27" s="57">
        <f t="shared" si="5"/>
        <v>0</v>
      </c>
      <c r="S27" s="57">
        <f t="shared" si="5"/>
        <v>100</v>
      </c>
      <c r="T27" s="57">
        <f t="shared" si="5"/>
        <v>0</v>
      </c>
    </row>
    <row r="28" spans="1:20" ht="12.75">
      <c r="A28" s="2" t="s">
        <v>19</v>
      </c>
      <c r="B28" s="3">
        <v>0</v>
      </c>
      <c r="C28" s="19">
        <v>0</v>
      </c>
      <c r="D28" s="19">
        <v>0</v>
      </c>
      <c r="E28" s="19">
        <v>0</v>
      </c>
      <c r="F28" s="19">
        <v>0</v>
      </c>
      <c r="G28" s="37">
        <v>0</v>
      </c>
      <c r="H28" s="37">
        <v>0</v>
      </c>
      <c r="I28" s="37">
        <v>0</v>
      </c>
      <c r="J28" s="37">
        <v>0</v>
      </c>
      <c r="K28" s="56"/>
      <c r="L28" s="3">
        <v>227</v>
      </c>
      <c r="M28" s="19">
        <v>0</v>
      </c>
      <c r="N28" s="19">
        <v>0</v>
      </c>
      <c r="O28" s="19">
        <v>92</v>
      </c>
      <c r="P28" s="19">
        <v>135</v>
      </c>
      <c r="Q28" s="57">
        <f t="shared" si="5"/>
        <v>0</v>
      </c>
      <c r="R28" s="57">
        <f t="shared" si="5"/>
        <v>0</v>
      </c>
      <c r="S28" s="57">
        <f t="shared" si="5"/>
        <v>40.52863436123348</v>
      </c>
      <c r="T28" s="57">
        <f t="shared" si="5"/>
        <v>59.47136563876652</v>
      </c>
    </row>
    <row r="29" spans="9:11" ht="12.75">
      <c r="I29"/>
      <c r="J29" s="13"/>
      <c r="K29" s="13"/>
    </row>
    <row r="30" ht="12.75">
      <c r="A30" t="s">
        <v>68</v>
      </c>
    </row>
  </sheetData>
  <mergeCells count="12">
    <mergeCell ref="A6:A8"/>
    <mergeCell ref="L7:L8"/>
    <mergeCell ref="M7:P7"/>
    <mergeCell ref="G7:J7"/>
    <mergeCell ref="L6:P6"/>
    <mergeCell ref="B7:B8"/>
    <mergeCell ref="B5:J5"/>
    <mergeCell ref="Q7:T7"/>
    <mergeCell ref="Q6:T6"/>
    <mergeCell ref="B6:F6"/>
    <mergeCell ref="G6:J6"/>
    <mergeCell ref="L5:T5"/>
  </mergeCells>
  <hyperlinks>
    <hyperlink ref="D1" r:id="rId1" display="(http://www.imsersomayores.csic.es)"/>
  </hyperlinks>
  <printOptions/>
  <pageMargins left="0.75" right="0.75" top="1" bottom="1" header="0" footer="0"/>
  <pageSetup fitToHeight="1" fitToWidth="1" horizontalDpi="600" verticalDpi="600" orientation="landscape" paperSize="9" scale="66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75" zoomScaleNormal="75" workbookViewId="0" topLeftCell="A1">
      <selection activeCell="A33" sqref="A33"/>
    </sheetView>
  </sheetViews>
  <sheetFormatPr defaultColWidth="11.421875" defaultRowHeight="12.75"/>
  <cols>
    <col min="1" max="1" width="21.00390625" style="0" customWidth="1"/>
    <col min="2" max="2" width="9.7109375" style="1" bestFit="1" customWidth="1"/>
    <col min="3" max="3" width="11.57421875" style="1" bestFit="1" customWidth="1"/>
    <col min="4" max="4" width="10.57421875" style="0" bestFit="1" customWidth="1"/>
    <col min="5" max="5" width="17.7109375" style="0" customWidth="1"/>
    <col min="6" max="6" width="8.140625" style="0" bestFit="1" customWidth="1"/>
    <col min="7" max="7" width="22.57421875" style="0" customWidth="1"/>
    <col min="8" max="8" width="17.00390625" style="0" customWidth="1"/>
    <col min="9" max="9" width="10.00390625" style="13" customWidth="1"/>
    <col min="10" max="10" width="6.00390625" style="15" customWidth="1"/>
    <col min="12" max="12" width="13.8515625" style="0" customWidth="1"/>
  </cols>
  <sheetData>
    <row r="1" spans="1:8" s="15" customFormat="1" ht="32.25" customHeight="1">
      <c r="A1" s="14" t="s">
        <v>26</v>
      </c>
      <c r="B1" s="16"/>
      <c r="D1" s="16"/>
      <c r="E1" s="17"/>
      <c r="F1" s="17"/>
      <c r="G1" s="17"/>
      <c r="H1" s="17"/>
    </row>
    <row r="2" spans="2:6" ht="12.75">
      <c r="B2"/>
      <c r="C2" s="7"/>
      <c r="D2" s="7"/>
      <c r="E2" s="7"/>
      <c r="F2" s="7"/>
    </row>
    <row r="3" spans="1:6" ht="15.75">
      <c r="A3" s="18" t="s">
        <v>78</v>
      </c>
      <c r="B3"/>
      <c r="C3" s="7"/>
      <c r="D3" s="7"/>
      <c r="E3" s="7"/>
      <c r="F3" s="7"/>
    </row>
    <row r="4" spans="1:6" ht="15.75">
      <c r="A4" s="18"/>
      <c r="B4"/>
      <c r="C4" s="7"/>
      <c r="D4" s="7"/>
      <c r="E4" s="7"/>
      <c r="F4" s="7"/>
    </row>
    <row r="5" spans="6:8" ht="12.75">
      <c r="F5" s="31"/>
      <c r="G5" s="82" t="s">
        <v>52</v>
      </c>
      <c r="H5" s="82"/>
    </row>
    <row r="6" spans="1:8" ht="12.75" customHeight="1">
      <c r="A6" s="80" t="s">
        <v>54</v>
      </c>
      <c r="B6" s="72" t="s">
        <v>37</v>
      </c>
      <c r="C6" s="89" t="s">
        <v>72</v>
      </c>
      <c r="D6" s="90"/>
      <c r="E6" s="93" t="s">
        <v>53</v>
      </c>
      <c r="F6" s="32"/>
      <c r="G6" s="82" t="s">
        <v>54</v>
      </c>
      <c r="H6" s="93" t="s">
        <v>53</v>
      </c>
    </row>
    <row r="7" spans="1:8" ht="12.75">
      <c r="A7" s="86"/>
      <c r="B7" s="88"/>
      <c r="C7" s="91"/>
      <c r="D7" s="92"/>
      <c r="E7" s="93"/>
      <c r="F7" s="32"/>
      <c r="G7" s="82"/>
      <c r="H7" s="93"/>
    </row>
    <row r="8" spans="1:11" ht="12.75">
      <c r="A8" s="81"/>
      <c r="B8" s="73"/>
      <c r="C8" s="33" t="s">
        <v>20</v>
      </c>
      <c r="D8" s="33" t="s">
        <v>55</v>
      </c>
      <c r="E8" s="93"/>
      <c r="F8" s="20"/>
      <c r="G8" s="82"/>
      <c r="H8" s="93"/>
      <c r="K8" s="1"/>
    </row>
    <row r="9" spans="1:11" s="1" customFormat="1" ht="12.75">
      <c r="A9" s="21" t="s">
        <v>25</v>
      </c>
      <c r="B9" s="3">
        <v>271801</v>
      </c>
      <c r="C9" s="34">
        <v>44108530</v>
      </c>
      <c r="D9" s="62">
        <v>7332267</v>
      </c>
      <c r="E9" s="66">
        <f aca="true" t="shared" si="0" ref="E9:E28">B9*100/D9</f>
        <v>3.7069162920553764</v>
      </c>
      <c r="F9" s="36"/>
      <c r="G9" s="2" t="s">
        <v>7</v>
      </c>
      <c r="H9" s="65">
        <v>5.998220552617271</v>
      </c>
      <c r="I9" s="24"/>
      <c r="J9" s="16"/>
      <c r="K9" s="8"/>
    </row>
    <row r="10" spans="1:11" ht="12.75">
      <c r="A10" s="2" t="s">
        <v>1</v>
      </c>
      <c r="B10" s="19">
        <v>26374</v>
      </c>
      <c r="C10" s="63">
        <v>7849799</v>
      </c>
      <c r="D10" s="64">
        <v>1145356</v>
      </c>
      <c r="E10" s="67">
        <f t="shared" si="0"/>
        <v>2.302690167947782</v>
      </c>
      <c r="F10" s="38"/>
      <c r="G10" s="2" t="s">
        <v>8</v>
      </c>
      <c r="H10" s="65">
        <v>5.8937872884707625</v>
      </c>
      <c r="K10" s="8"/>
    </row>
    <row r="11" spans="1:11" ht="12.75">
      <c r="A11" s="2" t="s">
        <v>2</v>
      </c>
      <c r="B11" s="19">
        <v>15222</v>
      </c>
      <c r="C11" s="63">
        <v>1269027</v>
      </c>
      <c r="D11" s="64">
        <v>260373</v>
      </c>
      <c r="E11" s="67">
        <f t="shared" si="0"/>
        <v>5.8462282955606</v>
      </c>
      <c r="F11" s="39"/>
      <c r="G11" s="2" t="s">
        <v>2</v>
      </c>
      <c r="H11" s="67">
        <v>5.8462282955606</v>
      </c>
      <c r="K11" s="8"/>
    </row>
    <row r="12" spans="1:11" ht="12.75">
      <c r="A12" s="2" t="s">
        <v>3</v>
      </c>
      <c r="B12" s="19">
        <v>9159</v>
      </c>
      <c r="C12" s="63">
        <v>1076635</v>
      </c>
      <c r="D12" s="64">
        <v>236277</v>
      </c>
      <c r="E12" s="67">
        <f t="shared" si="0"/>
        <v>3.87638238169606</v>
      </c>
      <c r="F12" s="39"/>
      <c r="G12" s="2" t="s">
        <v>15</v>
      </c>
      <c r="H12" s="65">
        <v>5.76628038248888</v>
      </c>
      <c r="K12" s="8"/>
    </row>
    <row r="13" spans="1:11" ht="12.75">
      <c r="A13" s="2" t="s">
        <v>4</v>
      </c>
      <c r="B13" s="19">
        <v>4141</v>
      </c>
      <c r="C13" s="63">
        <v>983131</v>
      </c>
      <c r="D13" s="64">
        <v>134696</v>
      </c>
      <c r="E13" s="67">
        <f t="shared" si="0"/>
        <v>3.07433034388549</v>
      </c>
      <c r="F13" s="39"/>
      <c r="G13" s="2" t="s">
        <v>13</v>
      </c>
      <c r="H13" s="65">
        <v>4.528769548539392</v>
      </c>
      <c r="K13" s="8"/>
    </row>
    <row r="14" spans="1:11" ht="12.75">
      <c r="A14" s="2" t="s">
        <v>5</v>
      </c>
      <c r="B14" s="19">
        <v>6230</v>
      </c>
      <c r="C14" s="63">
        <v>1968280</v>
      </c>
      <c r="D14" s="64">
        <v>237886</v>
      </c>
      <c r="E14" s="67">
        <f t="shared" si="0"/>
        <v>2.6189014906299657</v>
      </c>
      <c r="F14" s="39"/>
      <c r="G14" s="2" t="s">
        <v>17</v>
      </c>
      <c r="H14" s="65">
        <v>4.502851386115458</v>
      </c>
      <c r="K14" s="8"/>
    </row>
    <row r="15" spans="1:11" ht="12.75">
      <c r="A15" s="2" t="s">
        <v>6</v>
      </c>
      <c r="B15" s="19">
        <v>4560</v>
      </c>
      <c r="C15" s="63">
        <v>562309</v>
      </c>
      <c r="D15" s="64">
        <v>105212</v>
      </c>
      <c r="E15" s="67">
        <f t="shared" si="0"/>
        <v>4.33410637569859</v>
      </c>
      <c r="F15" s="39"/>
      <c r="G15" s="2" t="s">
        <v>6</v>
      </c>
      <c r="H15" s="65">
        <v>4.33410637569859</v>
      </c>
      <c r="K15" s="8"/>
    </row>
    <row r="16" spans="1:11" ht="12.75">
      <c r="A16" s="2" t="s">
        <v>7</v>
      </c>
      <c r="B16" s="19">
        <v>33978</v>
      </c>
      <c r="C16" s="63">
        <v>2510849</v>
      </c>
      <c r="D16" s="64">
        <v>566468</v>
      </c>
      <c r="E16" s="67">
        <f t="shared" si="0"/>
        <v>5.998220552617271</v>
      </c>
      <c r="F16" s="39"/>
      <c r="G16" s="2" t="s">
        <v>9</v>
      </c>
      <c r="H16" s="65">
        <v>4.224644658493261</v>
      </c>
      <c r="K16" s="8"/>
    </row>
    <row r="17" spans="1:11" ht="12.75">
      <c r="A17" s="2" t="s">
        <v>8</v>
      </c>
      <c r="B17" s="19">
        <v>21012</v>
      </c>
      <c r="C17" s="63">
        <v>1894667</v>
      </c>
      <c r="D17" s="64">
        <v>356511</v>
      </c>
      <c r="E17" s="67">
        <f t="shared" si="0"/>
        <v>5.8937872884707625</v>
      </c>
      <c r="F17" s="39"/>
      <c r="G17" s="2" t="s">
        <v>3</v>
      </c>
      <c r="H17" s="65">
        <v>3.87638238169606</v>
      </c>
      <c r="K17" s="8"/>
    </row>
    <row r="18" spans="1:11" ht="12.75">
      <c r="A18" s="2" t="s">
        <v>9</v>
      </c>
      <c r="B18" s="19">
        <v>48614</v>
      </c>
      <c r="C18" s="63">
        <v>6995206</v>
      </c>
      <c r="D18" s="64">
        <v>1150724</v>
      </c>
      <c r="E18" s="67">
        <f t="shared" si="0"/>
        <v>4.224644658493261</v>
      </c>
      <c r="F18" s="39"/>
      <c r="G18" s="21" t="s">
        <v>25</v>
      </c>
      <c r="H18" s="66">
        <v>3.7069162920553764</v>
      </c>
      <c r="K18" s="8"/>
    </row>
    <row r="19" spans="1:11" ht="12.75">
      <c r="A19" s="2" t="s">
        <v>10</v>
      </c>
      <c r="B19" s="19">
        <v>18544</v>
      </c>
      <c r="C19" s="63">
        <v>4692449</v>
      </c>
      <c r="D19" s="64">
        <v>751761</v>
      </c>
      <c r="E19" s="67">
        <f t="shared" si="0"/>
        <v>2.466741424468681</v>
      </c>
      <c r="F19" s="39"/>
      <c r="G19" s="2" t="s">
        <v>16</v>
      </c>
      <c r="H19" s="65">
        <v>3.4783596559852725</v>
      </c>
      <c r="K19" s="8"/>
    </row>
    <row r="20" spans="1:11" ht="12.75">
      <c r="A20" s="2" t="s">
        <v>11</v>
      </c>
      <c r="B20" s="19">
        <v>7109</v>
      </c>
      <c r="C20" s="63">
        <v>1083879</v>
      </c>
      <c r="D20" s="64">
        <v>206887</v>
      </c>
      <c r="E20" s="67">
        <f t="shared" si="0"/>
        <v>3.4361753034265083</v>
      </c>
      <c r="F20" s="39"/>
      <c r="G20" s="2" t="s">
        <v>11</v>
      </c>
      <c r="H20" s="65">
        <v>3.4361753034265083</v>
      </c>
      <c r="K20" s="8"/>
    </row>
    <row r="21" spans="1:11" ht="12.75">
      <c r="A21" s="2" t="s">
        <v>12</v>
      </c>
      <c r="B21" s="19">
        <v>12405</v>
      </c>
      <c r="C21" s="63">
        <v>2762198</v>
      </c>
      <c r="D21" s="64">
        <v>587137</v>
      </c>
      <c r="E21" s="67">
        <f t="shared" si="0"/>
        <v>2.1127947991695293</v>
      </c>
      <c r="F21" s="39"/>
      <c r="G21" s="2" t="s">
        <v>19</v>
      </c>
      <c r="H21" s="65">
        <v>3.193135462090308</v>
      </c>
      <c r="K21" s="8"/>
    </row>
    <row r="22" spans="1:11" ht="12.75">
      <c r="A22" s="2" t="s">
        <v>13</v>
      </c>
      <c r="B22" s="19">
        <v>38370</v>
      </c>
      <c r="C22" s="63">
        <v>5964143</v>
      </c>
      <c r="D22" s="64">
        <v>847250</v>
      </c>
      <c r="E22" s="67">
        <f t="shared" si="0"/>
        <v>4.528769548539392</v>
      </c>
      <c r="F22" s="39"/>
      <c r="G22" s="2" t="s">
        <v>4</v>
      </c>
      <c r="H22" s="65">
        <v>3.07433034388549</v>
      </c>
      <c r="K22" s="8"/>
    </row>
    <row r="23" spans="1:11" ht="12.75">
      <c r="A23" s="2" t="s">
        <v>14</v>
      </c>
      <c r="B23" s="19">
        <v>3798</v>
      </c>
      <c r="C23" s="63">
        <v>1335792</v>
      </c>
      <c r="D23" s="64">
        <v>183692</v>
      </c>
      <c r="E23" s="67">
        <f t="shared" si="0"/>
        <v>2.0675914030006752</v>
      </c>
      <c r="F23" s="39"/>
      <c r="G23" s="2" t="s">
        <v>5</v>
      </c>
      <c r="H23" s="65">
        <v>2.6189014906299657</v>
      </c>
      <c r="K23" s="8"/>
    </row>
    <row r="24" spans="1:11" ht="12.75">
      <c r="A24" s="2" t="s">
        <v>15</v>
      </c>
      <c r="B24" s="19">
        <v>5976</v>
      </c>
      <c r="C24" s="63">
        <v>593472</v>
      </c>
      <c r="D24" s="64">
        <v>103637</v>
      </c>
      <c r="E24" s="67">
        <f t="shared" si="0"/>
        <v>5.76628038248888</v>
      </c>
      <c r="F24" s="39"/>
      <c r="G24" s="2" t="s">
        <v>10</v>
      </c>
      <c r="H24" s="65">
        <v>2.466741424468681</v>
      </c>
      <c r="K24" s="8"/>
    </row>
    <row r="25" spans="1:11" ht="12.75">
      <c r="A25" s="2" t="s">
        <v>16</v>
      </c>
      <c r="B25" s="19">
        <v>13472</v>
      </c>
      <c r="C25" s="63">
        <v>2124846</v>
      </c>
      <c r="D25" s="64">
        <v>387309</v>
      </c>
      <c r="E25" s="67">
        <f t="shared" si="0"/>
        <v>3.4783596559852725</v>
      </c>
      <c r="F25" s="39"/>
      <c r="G25" s="2" t="s">
        <v>1</v>
      </c>
      <c r="H25" s="65">
        <v>2.302690167947782</v>
      </c>
      <c r="K25" s="8"/>
    </row>
    <row r="26" spans="1:11" ht="12.75">
      <c r="A26" s="2" t="s">
        <v>17</v>
      </c>
      <c r="B26" s="19">
        <v>2503</v>
      </c>
      <c r="C26" s="63">
        <v>301084</v>
      </c>
      <c r="D26" s="64">
        <v>55587</v>
      </c>
      <c r="E26" s="67">
        <f t="shared" si="0"/>
        <v>4.502851386115458</v>
      </c>
      <c r="F26" s="39"/>
      <c r="G26" s="2" t="s">
        <v>12</v>
      </c>
      <c r="H26" s="65">
        <v>2.1127947991695293</v>
      </c>
      <c r="K26" s="8"/>
    </row>
    <row r="27" spans="1:11" ht="12.75">
      <c r="A27" s="2" t="s">
        <v>18</v>
      </c>
      <c r="B27" s="19">
        <v>107</v>
      </c>
      <c r="C27" s="63">
        <v>75276</v>
      </c>
      <c r="D27" s="64">
        <v>8395</v>
      </c>
      <c r="E27" s="67">
        <f t="shared" si="0"/>
        <v>1.2745681953543777</v>
      </c>
      <c r="F27" s="39"/>
      <c r="G27" s="2" t="s">
        <v>14</v>
      </c>
      <c r="H27" s="65">
        <v>2.0675914030006752</v>
      </c>
      <c r="K27" s="8"/>
    </row>
    <row r="28" spans="1:11" ht="12.75">
      <c r="A28" s="2" t="s">
        <v>19</v>
      </c>
      <c r="B28" s="19">
        <v>227</v>
      </c>
      <c r="C28" s="63">
        <v>65488</v>
      </c>
      <c r="D28" s="64">
        <v>7109</v>
      </c>
      <c r="E28" s="67">
        <f t="shared" si="0"/>
        <v>3.193135462090308</v>
      </c>
      <c r="F28" s="39"/>
      <c r="G28" s="2" t="s">
        <v>18</v>
      </c>
      <c r="H28" s="65">
        <v>1.2745681953543777</v>
      </c>
      <c r="K28" s="8"/>
    </row>
    <row r="30" ht="12.75">
      <c r="A30" t="s">
        <v>56</v>
      </c>
    </row>
    <row r="32" ht="12.75">
      <c r="A32" t="s">
        <v>73</v>
      </c>
    </row>
    <row r="33" ht="12.75">
      <c r="A33" t="s">
        <v>74</v>
      </c>
    </row>
  </sheetData>
  <mergeCells count="7">
    <mergeCell ref="B6:B8"/>
    <mergeCell ref="A6:A8"/>
    <mergeCell ref="G5:H5"/>
    <mergeCell ref="C6:D7"/>
    <mergeCell ref="E6:E8"/>
    <mergeCell ref="G6:G8"/>
    <mergeCell ref="H6:H8"/>
  </mergeCells>
  <printOptions/>
  <pageMargins left="0.75" right="0.75" top="1" bottom="1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Insto. Economía y Geografía</cp:lastModifiedBy>
  <cp:lastPrinted>2006-02-13T15:44:32Z</cp:lastPrinted>
  <dcterms:created xsi:type="dcterms:W3CDTF">2005-04-14T14:31:43Z</dcterms:created>
  <dcterms:modified xsi:type="dcterms:W3CDTF">2006-02-13T16:24:46Z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