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580" windowHeight="6285" tabRatio="883" activeTab="1"/>
  </bookViews>
  <sheets>
    <sheet name="Pirámide 1900" sheetId="1" r:id="rId1"/>
    <sheet name="Pirámides 2009" sheetId="2" r:id="rId2"/>
    <sheet name="Pirámide 2060" sheetId="3" r:id="rId3"/>
    <sheet name="Datos 1900" sheetId="4" r:id="rId4"/>
    <sheet name="Datos 2009" sheetId="5" r:id="rId5"/>
    <sheet name="Datos 2060" sheetId="6" r:id="rId6"/>
  </sheets>
  <externalReferences>
    <externalReference r:id="rId9"/>
    <externalReference r:id="rId10"/>
  </externalReferences>
  <definedNames>
    <definedName name="Ambos">#REF!</definedName>
    <definedName name="cambiarnombre">#REF!</definedName>
    <definedName name="cambiarnombre2">#REF!</definedName>
    <definedName name="HTML_CodePage" hidden="1">1252</definedName>
    <definedName name="HTML_Control" localSheetId="4" hidden="1">{"'1'!$A$1:$F$21","'1'!$A$23:$F$25"}</definedName>
    <definedName name="HTML_Control" hidden="1">{"'1'!$A$1:$F$21","'1'!$A$23:$F$25"}</definedName>
    <definedName name="HTML_Description" hidden="1">""</definedName>
    <definedName name="HTML_Email" hidden="1">""</definedName>
    <definedName name="HTML_Header" hidden="1">""</definedName>
    <definedName name="HTML_LastUpdate" hidden="1">"16/03/01"</definedName>
    <definedName name="HTML_LineAfter" hidden="1">TRUE</definedName>
    <definedName name="HTML_LineBefore" hidden="1">TRUE</definedName>
    <definedName name="HTML_Name" hidden="1">"Insto. Economía y Geografía"</definedName>
    <definedName name="HTML_OBDlg2" hidden="1">TRUE</definedName>
    <definedName name="HTML_OBDlg4" hidden="1">TRUE</definedName>
    <definedName name="HTML_OS" hidden="1">0</definedName>
    <definedName name="HTML_PathFile" hidden="1">"C:\guille\libro\capitulo1\1-36.htm"</definedName>
    <definedName name="HTML_Title" hidden="1">"1.36"</definedName>
    <definedName name="nom1">#REF!</definedName>
    <definedName name="nom2">#REF!</definedName>
    <definedName name="nom3">#REF!</definedName>
    <definedName name="porct">#REF!</definedName>
    <definedName name="porct2">#REF!</definedName>
    <definedName name="porct3">#REF!</definedName>
    <definedName name="real">#REF!</definedName>
    <definedName name="Total">#REF!</definedName>
  </definedNames>
  <calcPr fullCalcOnLoad="1"/>
</workbook>
</file>

<file path=xl/sharedStrings.xml><?xml version="1.0" encoding="utf-8"?>
<sst xmlns="http://schemas.openxmlformats.org/spreadsheetml/2006/main" count="226" uniqueCount="119">
  <si>
    <t>Ambos sexos</t>
  </si>
  <si>
    <t>100 y +</t>
  </si>
  <si>
    <t>Varones</t>
  </si>
  <si>
    <t>Mujeres</t>
  </si>
  <si>
    <t>31 de diciembre</t>
  </si>
  <si>
    <t xml:space="preserve">Varones </t>
  </si>
  <si>
    <t xml:space="preserve">Mujeres </t>
  </si>
  <si>
    <t>Total</t>
  </si>
  <si>
    <t>100 ó más años</t>
  </si>
  <si>
    <t>No consta</t>
  </si>
  <si>
    <t>Población según sexo y grupos de edad. 1900</t>
  </si>
  <si>
    <t>Fuente: Confederación Española de Cajas de Ahorro.1975.  Estadísticas Básicas de España 1900-1970.</t>
  </si>
  <si>
    <t>Población por edad (año a año) y sexo</t>
  </si>
  <si>
    <t>Unidades:Personas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</si>
  <si>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</si>
  <si>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</si>
  <si>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</si>
  <si>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</si>
  <si>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</si>
  <si>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</si>
  <si>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</si>
  <si>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</si>
  <si>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</si>
  <si>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</si>
  <si>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</si>
  <si>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</si>
  <si>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</si>
  <si>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</si>
  <si>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</si>
  <si>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</si>
  <si>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</si>
  <si>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</si>
  <si>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</si>
  <si>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</si>
  <si>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</si>
  <si>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</si>
  <si>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</si>
  <si>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</si>
  <si>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</si>
  <si>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</si>
  <si>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</si>
  <si>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</si>
  <si>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</si>
  <si>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</si>
  <si>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</si>
  <si>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</si>
  <si>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</si>
  <si>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</si>
  <si>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</si>
  <si>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</si>
  <si>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</si>
  <si>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</si>
  <si>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</si>
  <si>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</si>
  <si>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</si>
  <si>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</si>
  <si>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</si>
  <si>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</si>
  <si>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</si>
  <si>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</si>
  <si>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</si>
  <si>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</si>
  <si>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</si>
  <si>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</si>
  <si>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</si>
  <si>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</si>
  <si>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</si>
  <si>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</si>
  <si>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</si>
  <si>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</si>
  <si>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</si>
  <si>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</si>
  <si>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</si>
  <si>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</si>
  <si>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</si>
  <si>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</si>
  <si>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</si>
  <si>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</si>
  <si>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</si>
  <si>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</si>
  <si>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</si>
  <si>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</si>
  <si>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</si>
  <si>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</si>
  <si>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</si>
  <si>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</si>
  <si>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</si>
  <si>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</si>
  <si>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</si>
  <si>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</si>
  <si>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</si>
  <si>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</si>
  <si>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</si>
  <si>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</si>
  <si>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</si>
  <si>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</si>
  <si>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</si>
  <si>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</si>
  <si>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</si>
  <si>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 y más</t>
  </si>
  <si>
    <t>Estimaciones basadas en el Censo de Población y Vivendas 2001</t>
  </si>
  <si>
    <t>Fuente:Instituto Nacional de Estadística</t>
  </si>
  <si>
    <t>% Varones respecto al total</t>
  </si>
  <si>
    <t>% Mujeres respecto al total</t>
  </si>
  <si>
    <t>Proyecciones de población. Base Censo 2001</t>
  </si>
  <si>
    <t xml:space="preserve">  Proyecciones de población Base Censo 2001: ESCENARIO 1</t>
  </si>
  <si>
    <t>Total nacional. Población por  fecha de referencia, sexo, edad y año (2002-2060).</t>
  </si>
  <si>
    <t>Unidades:personas</t>
  </si>
  <si>
    <t>2060</t>
  </si>
  <si>
    <t>1 de enero</t>
  </si>
  <si>
    <t>Ambos Sexos</t>
  </si>
  <si>
    <t>Notas:</t>
  </si>
  <si>
    <t xml:space="preserve">  1.- Proyecciones de población Base Censo 2001: ESCENARIO 1</t>
  </si>
  <si>
    <t xml:space="preserve">  2.- Los cálculos se han realizado para la población residente.</t>
  </si>
  <si>
    <t xml:space="preserve">  3.- "fecha de referencia": Indica la fecha dentro del año para la que se calculan las  poblaciones.</t>
  </si>
  <si>
    <t>Estimaciones</t>
  </si>
  <si>
    <t xml:space="preserve">Fuente: INE: INEBASE: Revisión del Padrón Municipal a 1 de enero de 2009. </t>
  </si>
  <si>
    <t>Revisión del Padrón municipal 2009</t>
  </si>
  <si>
    <t>EDAD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</si>
</sst>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,##0.0"/>
    <numFmt numFmtId="186" formatCode="0.000000"/>
    <numFmt numFmtId="187" formatCode="0.00000"/>
    <numFmt numFmtId="188" formatCode="0.0000"/>
    <numFmt numFmtId="189" formatCode="0.000"/>
    <numFmt numFmtId="190" formatCode="0.0000000"/>
    <numFmt numFmtId="191" formatCode="0.00000000"/>
    <numFmt numFmtId="192" formatCode="_-* #,##0\ _P_T_A_-;\-* #,##0\ _P_T_A_-;_-* &quot;-&quot;\ _P_T_A_-;_-@_-"/>
    <numFmt numFmtId="193" formatCode="_-* #,##0.00\ _P_T_A_-;\-* #,##0.00\ _P_T_A_-;_-* &quot;-&quot;??\ _P_T_A_-;_-@_-"/>
    <numFmt numFmtId="194" formatCode="[$-40A]dddd\,\ dd&quot; de &quot;mmmm&quot; de &quot;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"/>
    <numFmt numFmtId="199" formatCode="0.000000000"/>
    <numFmt numFmtId="200" formatCode="#\ ###\ ##0"/>
    <numFmt numFmtId="201" formatCode="#,##0\ &quot;Esc.&quot;;\-#,##0\ &quot;Esc.&quot;"/>
    <numFmt numFmtId="202" formatCode="#,##0\ &quot;Esc.&quot;;[Red]\-#,##0\ &quot;Esc.&quot;"/>
    <numFmt numFmtId="203" formatCode="#,##0.00\ &quot;Esc.&quot;;\-#,##0.00\ &quot;Esc.&quot;"/>
    <numFmt numFmtId="204" formatCode="#,##0.00\ &quot;Esc.&quot;;[Red]\-#,##0.00\ &quot;Esc.&quot;"/>
    <numFmt numFmtId="205" formatCode="_-* #,##0\ &quot;Esc.&quot;_-;\-* #,##0\ &quot;Esc.&quot;_-;_-* &quot;-&quot;\ &quot;Esc.&quot;_-;_-@_-"/>
    <numFmt numFmtId="206" formatCode="_-* #,##0\ _E_s_c_._-;\-* #,##0\ _E_s_c_._-;_-* &quot;-&quot;\ _E_s_c_._-;_-@_-"/>
    <numFmt numFmtId="207" formatCode="_-* #,##0.00\ &quot;Esc.&quot;_-;\-* #,##0.00\ &quot;Esc.&quot;_-;_-* &quot;-&quot;??\ &quot;Esc.&quot;_-;_-@_-"/>
    <numFmt numFmtId="208" formatCode="_-* #,##0.00\ _E_s_c_._-;\-* #,##0.00\ _E_s_c_._-;_-* &quot;-&quot;??\ _E_s_c_._-;_-@_-"/>
    <numFmt numFmtId="209" formatCode="0;[Red]0"/>
    <numFmt numFmtId="210" formatCode="0.0E+00"/>
    <numFmt numFmtId="211" formatCode="#\ ###\ ##0.0"/>
    <numFmt numFmtId="212" formatCode="0.0%"/>
    <numFmt numFmtId="213" formatCode="[$-C0A]dddd\,\ dd&quot; de &quot;mmmm&quot; de &quot;yyyy"/>
    <numFmt numFmtId="214" formatCode="#,##0.00;\ \-#,##0.00"/>
    <numFmt numFmtId="215" formatCode="\-#,##0.00;\ \-#,##0.00"/>
    <numFmt numFmtId="216" formatCode="#,##0.00;\ #,##0.00"/>
    <numFmt numFmtId="217" formatCode="#,##0;\ #,##0"/>
    <numFmt numFmtId="218" formatCode="#;\ #"/>
    <numFmt numFmtId="219" formatCode="#,;\ #,"/>
    <numFmt numFmtId="220" formatCode="#,###;\ #,###"/>
    <numFmt numFmtId="221" formatCode="#,###;\ ##,###"/>
    <numFmt numFmtId="222" formatCode="##,###;\ ##,###"/>
    <numFmt numFmtId="223" formatCode="##,##0;\ ##,##0"/>
    <numFmt numFmtId="224" formatCode="0.0;0.0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8.5"/>
      <name val="Arial"/>
      <family val="0"/>
    </font>
    <font>
      <sz val="19.5"/>
      <name val="Arial"/>
      <family val="0"/>
    </font>
    <font>
      <sz val="10.5"/>
      <name val="Arial"/>
      <family val="2"/>
    </font>
    <font>
      <sz val="11"/>
      <name val="Arial"/>
      <family val="2"/>
    </font>
    <font>
      <b/>
      <sz val="15.25"/>
      <color indexed="56"/>
      <name val="Arial"/>
      <family val="2"/>
    </font>
    <font>
      <b/>
      <sz val="15.25"/>
      <color indexed="51"/>
      <name val="Arial"/>
      <family val="2"/>
    </font>
    <font>
      <b/>
      <sz val="19"/>
      <color indexed="56"/>
      <name val="Arial"/>
      <family val="2"/>
    </font>
    <font>
      <b/>
      <sz val="16.25"/>
      <color indexed="56"/>
      <name val="Arial"/>
      <family val="2"/>
    </font>
    <font>
      <sz val="12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10"/>
      <color indexed="56"/>
      <name val="arial"/>
      <family val="0"/>
    </font>
    <font>
      <sz val="10"/>
      <color indexed="56"/>
      <name val="arial"/>
      <family val="0"/>
    </font>
    <font>
      <b/>
      <sz val="8"/>
      <color indexed="56"/>
      <name val="arial"/>
      <family val="0"/>
    </font>
    <font>
      <sz val="8"/>
      <color indexed="56"/>
      <name val="arial"/>
      <family val="0"/>
    </font>
    <font>
      <b/>
      <sz val="14"/>
      <color indexed="56"/>
      <name val="Arial"/>
      <family val="2"/>
    </font>
    <font>
      <b/>
      <sz val="14"/>
      <color indexed="56"/>
      <name val="arial"/>
      <family val="0"/>
    </font>
    <font>
      <i/>
      <sz val="12"/>
      <color indexed="56"/>
      <name val="Arial"/>
      <family val="2"/>
    </font>
    <font>
      <sz val="17.75"/>
      <name val="Arial"/>
      <family val="0"/>
    </font>
    <font>
      <sz val="19"/>
      <name val="Arial"/>
      <family val="0"/>
    </font>
    <font>
      <b/>
      <sz val="14.75"/>
      <color indexed="56"/>
      <name val="Arial"/>
      <family val="2"/>
    </font>
    <font>
      <b/>
      <sz val="14.75"/>
      <color indexed="51"/>
      <name val="Arial"/>
      <family val="2"/>
    </font>
    <font>
      <b/>
      <sz val="18.5"/>
      <color indexed="56"/>
      <name val="Arial"/>
      <family val="2"/>
    </font>
    <font>
      <b/>
      <sz val="14.5"/>
      <color indexed="56"/>
      <name val="Arial"/>
      <family val="2"/>
    </font>
    <font>
      <sz val="11.75"/>
      <color indexed="56"/>
      <name val="Arial"/>
      <family val="2"/>
    </font>
    <font>
      <i/>
      <sz val="11.75"/>
      <color indexed="56"/>
      <name val="Arial"/>
      <family val="2"/>
    </font>
    <font>
      <b/>
      <sz val="14.25"/>
      <color indexed="5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1"/>
      </bottom>
    </border>
    <border>
      <left style="thin">
        <color indexed="9"/>
      </left>
      <right style="thin">
        <color indexed="51"/>
      </right>
      <top style="thin">
        <color indexed="9"/>
      </top>
      <bottom style="thin">
        <color indexed="51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51"/>
      </left>
      <right style="thin">
        <color indexed="51"/>
      </right>
      <top style="thin">
        <color indexed="9"/>
      </top>
      <bottom style="thin">
        <color indexed="9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n">
        <color indexed="9"/>
      </top>
      <bottom>
        <color indexed="63"/>
      </bottom>
    </border>
    <border>
      <left style="thin">
        <color indexed="51"/>
      </left>
      <right style="thin">
        <color indexed="51"/>
      </right>
      <top style="thin">
        <color indexed="51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51"/>
      </left>
      <right style="thin">
        <color indexed="51"/>
      </right>
      <top style="thin"/>
      <bottom style="thin">
        <color indexed="9"/>
      </bottom>
    </border>
    <border>
      <left style="thin">
        <color indexed="51"/>
      </left>
      <right style="thin">
        <color indexed="51"/>
      </right>
      <top style="thin"/>
      <bottom style="thin">
        <color indexed="5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1"/>
      </left>
      <right style="thin">
        <color indexed="51"/>
      </right>
      <top style="thin">
        <color indexed="9"/>
      </top>
      <bottom style="thin"/>
    </border>
    <border>
      <left style="thin">
        <color indexed="51"/>
      </left>
      <right style="thin">
        <color indexed="51"/>
      </right>
      <top style="thin">
        <color indexed="51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>
        <color indexed="8"/>
      </left>
      <right>
        <color indexed="8"/>
      </right>
      <top style="thin">
        <color indexed="9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>
        <color indexed="63"/>
      </bottom>
    </border>
    <border>
      <left>
        <color indexed="8"/>
      </left>
      <right>
        <color indexed="8"/>
      </right>
      <top style="thin"/>
      <bottom style="thin">
        <color indexed="9"/>
      </bottom>
    </border>
    <border>
      <left style="thin">
        <color indexed="47"/>
      </left>
      <right style="thin">
        <color indexed="47"/>
      </right>
      <top style="thin"/>
      <bottom style="thin">
        <color indexed="47"/>
      </bottom>
    </border>
    <border>
      <left>
        <color indexed="8"/>
      </left>
      <right>
        <color indexed="8"/>
      </right>
      <top style="thin">
        <color indexed="9"/>
      </top>
      <bottom style="thin"/>
    </border>
    <border>
      <left style="thin">
        <color indexed="47"/>
      </left>
      <right style="thin">
        <color indexed="47"/>
      </right>
      <top style="thin">
        <color indexed="47"/>
      </top>
      <bottom style="thin"/>
    </border>
    <border>
      <left style="thin">
        <color indexed="9"/>
      </left>
      <right style="thin">
        <color indexed="9"/>
      </right>
      <top style="thin">
        <color indexed="51"/>
      </top>
      <bottom style="thin">
        <color indexed="9"/>
      </bottom>
    </border>
    <border>
      <left style="thin">
        <color indexed="9"/>
      </left>
      <right style="thin">
        <color indexed="51"/>
      </right>
      <top style="thin">
        <color indexed="51"/>
      </top>
      <bottom style="thin">
        <color indexed="9"/>
      </bottom>
    </border>
    <border>
      <left style="thin">
        <color indexed="51"/>
      </left>
      <right style="thin">
        <color indexed="9"/>
      </right>
      <top style="thin">
        <color indexed="51"/>
      </top>
      <bottom style="thin">
        <color indexed="9"/>
      </bottom>
    </border>
    <border>
      <left style="thin">
        <color indexed="51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51"/>
      </left>
      <right>
        <color indexed="63"/>
      </right>
      <top style="thin"/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4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right" wrapText="1"/>
    </xf>
    <xf numFmtId="3" fontId="13" fillId="0" borderId="0" xfId="0" applyNumberFormat="1" applyFont="1" applyFill="1" applyAlignment="1">
      <alignment/>
    </xf>
    <xf numFmtId="0" fontId="14" fillId="2" borderId="4" xfId="0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right" wrapText="1"/>
    </xf>
    <xf numFmtId="4" fontId="16" fillId="0" borderId="5" xfId="0" applyNumberFormat="1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vertical="center" wrapText="1"/>
    </xf>
    <xf numFmtId="3" fontId="16" fillId="0" borderId="7" xfId="0" applyNumberFormat="1" applyFont="1" applyFill="1" applyBorder="1" applyAlignment="1">
      <alignment horizontal="right" wrapText="1"/>
    </xf>
    <xf numFmtId="3" fontId="16" fillId="0" borderId="8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4" fontId="16" fillId="0" borderId="7" xfId="0" applyNumberFormat="1" applyFont="1" applyFill="1" applyBorder="1" applyAlignment="1">
      <alignment horizontal="center" wrapText="1"/>
    </xf>
    <xf numFmtId="0" fontId="14" fillId="3" borderId="9" xfId="0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right" wrapText="1"/>
    </xf>
    <xf numFmtId="3" fontId="13" fillId="0" borderId="11" xfId="0" applyNumberFormat="1" applyFont="1" applyFill="1" applyBorder="1" applyAlignment="1">
      <alignment/>
    </xf>
    <xf numFmtId="2" fontId="14" fillId="0" borderId="11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 wrapText="1"/>
    </xf>
    <xf numFmtId="0" fontId="14" fillId="3" borderId="4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/>
    </xf>
    <xf numFmtId="2" fontId="14" fillId="0" borderId="0" xfId="0" applyNumberFormat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 vertical="center" wrapText="1"/>
    </xf>
    <xf numFmtId="3" fontId="16" fillId="0" borderId="13" xfId="0" applyNumberFormat="1" applyFont="1" applyFill="1" applyBorder="1" applyAlignment="1">
      <alignment horizontal="right" wrapText="1"/>
    </xf>
    <xf numFmtId="3" fontId="13" fillId="0" borderId="14" xfId="0" applyNumberFormat="1" applyFont="1" applyFill="1" applyBorder="1" applyAlignment="1">
      <alignment/>
    </xf>
    <xf numFmtId="2" fontId="14" fillId="0" borderId="14" xfId="0" applyNumberFormat="1" applyFont="1" applyFill="1" applyBorder="1" applyAlignment="1">
      <alignment horizontal="center"/>
    </xf>
    <xf numFmtId="4" fontId="16" fillId="0" borderId="13" xfId="0" applyNumberFormat="1" applyFont="1" applyFill="1" applyBorder="1" applyAlignment="1">
      <alignment horizontal="center" wrapText="1"/>
    </xf>
    <xf numFmtId="3" fontId="14" fillId="0" borderId="0" xfId="0" applyNumberFormat="1" applyFont="1" applyFill="1" applyBorder="1" applyAlignment="1">
      <alignment horizontal="right" wrapText="1"/>
    </xf>
    <xf numFmtId="0" fontId="14" fillId="2" borderId="15" xfId="0" applyFont="1" applyFill="1" applyBorder="1" applyAlignment="1">
      <alignment horizontal="center" vertical="center" wrapText="1"/>
    </xf>
    <xf numFmtId="3" fontId="16" fillId="0" borderId="15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8" fillId="2" borderId="16" xfId="0" applyFont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17" xfId="0" applyFont="1" applyBorder="1" applyAlignment="1">
      <alignment horizontal="left"/>
    </xf>
    <xf numFmtId="3" fontId="19" fillId="0" borderId="18" xfId="0" applyNumberFormat="1" applyFont="1" applyBorder="1" applyAlignment="1">
      <alignment horizontal="center"/>
    </xf>
    <xf numFmtId="3" fontId="20" fillId="0" borderId="18" xfId="0" applyNumberFormat="1" applyFont="1" applyBorder="1" applyAlignment="1">
      <alignment horizontal="center"/>
    </xf>
    <xf numFmtId="10" fontId="18" fillId="0" borderId="0" xfId="21" applyNumberFormat="1" applyFont="1" applyAlignment="1">
      <alignment horizontal="center"/>
    </xf>
    <xf numFmtId="0" fontId="18" fillId="2" borderId="19" xfId="0" applyFont="1" applyBorder="1" applyAlignment="1">
      <alignment horizontal="left"/>
    </xf>
    <xf numFmtId="3" fontId="20" fillId="0" borderId="20" xfId="0" applyNumberFormat="1" applyFont="1" applyBorder="1" applyAlignment="1">
      <alignment horizontal="center"/>
    </xf>
    <xf numFmtId="0" fontId="18" fillId="3" borderId="21" xfId="0" applyFont="1" applyFill="1" applyBorder="1" applyAlignment="1">
      <alignment horizontal="left"/>
    </xf>
    <xf numFmtId="3" fontId="20" fillId="0" borderId="22" xfId="0" applyNumberFormat="1" applyFont="1" applyBorder="1" applyAlignment="1">
      <alignment horizontal="center"/>
    </xf>
    <xf numFmtId="10" fontId="18" fillId="0" borderId="11" xfId="21" applyNumberFormat="1" applyFont="1" applyBorder="1" applyAlignment="1">
      <alignment horizontal="center"/>
    </xf>
    <xf numFmtId="0" fontId="18" fillId="3" borderId="17" xfId="0" applyFont="1" applyFill="1" applyBorder="1" applyAlignment="1">
      <alignment horizontal="left"/>
    </xf>
    <xf numFmtId="10" fontId="18" fillId="0" borderId="0" xfId="21" applyNumberFormat="1" applyFont="1" applyBorder="1" applyAlignment="1">
      <alignment horizontal="center"/>
    </xf>
    <xf numFmtId="0" fontId="18" fillId="3" borderId="23" xfId="0" applyFont="1" applyFill="1" applyBorder="1" applyAlignment="1">
      <alignment horizontal="left"/>
    </xf>
    <xf numFmtId="3" fontId="20" fillId="0" borderId="24" xfId="0" applyNumberFormat="1" applyFont="1" applyBorder="1" applyAlignment="1">
      <alignment horizontal="center"/>
    </xf>
    <xf numFmtId="10" fontId="18" fillId="0" borderId="14" xfId="21" applyNumberFormat="1" applyFont="1" applyBorder="1" applyAlignment="1">
      <alignment horizontal="center"/>
    </xf>
    <xf numFmtId="3" fontId="18" fillId="0" borderId="0" xfId="0" applyNumberFormat="1" applyFont="1" applyAlignment="1">
      <alignment/>
    </xf>
    <xf numFmtId="10" fontId="18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3" fontId="19" fillId="0" borderId="18" xfId="0" applyNumberFormat="1" applyFont="1" applyBorder="1" applyAlignment="1">
      <alignment horizontal="right"/>
    </xf>
    <xf numFmtId="3" fontId="20" fillId="0" borderId="18" xfId="0" applyNumberFormat="1" applyFont="1" applyBorder="1" applyAlignment="1">
      <alignment horizontal="right"/>
    </xf>
    <xf numFmtId="0" fontId="21" fillId="0" borderId="0" xfId="0" applyFont="1" applyFill="1" applyAlignment="1">
      <alignment/>
    </xf>
    <xf numFmtId="4" fontId="20" fillId="0" borderId="18" xfId="0" applyNumberFormat="1" applyFont="1" applyBorder="1" applyAlignment="1">
      <alignment horizontal="center"/>
    </xf>
    <xf numFmtId="4" fontId="19" fillId="0" borderId="18" xfId="0" applyNumberFormat="1" applyFont="1" applyBorder="1" applyAlignment="1">
      <alignment horizontal="center"/>
    </xf>
    <xf numFmtId="4" fontId="20" fillId="0" borderId="20" xfId="0" applyNumberFormat="1" applyFont="1" applyBorder="1" applyAlignment="1">
      <alignment horizontal="center"/>
    </xf>
    <xf numFmtId="4" fontId="20" fillId="0" borderId="22" xfId="0" applyNumberFormat="1" applyFont="1" applyBorder="1" applyAlignment="1">
      <alignment horizontal="center"/>
    </xf>
    <xf numFmtId="4" fontId="20" fillId="0" borderId="24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2" borderId="0" xfId="0" applyFont="1" applyFill="1" applyAlignment="1">
      <alignment/>
    </xf>
    <xf numFmtId="0" fontId="22" fillId="2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2" borderId="17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3" fillId="2" borderId="25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7" fillId="2" borderId="0" xfId="0" applyFont="1" applyAlignment="1">
      <alignment horizontal="left" wrapText="1"/>
    </xf>
    <xf numFmtId="0" fontId="17" fillId="4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7" fillId="2" borderId="32" xfId="0" applyFont="1" applyBorder="1" applyAlignment="1">
      <alignment horizontal="center"/>
    </xf>
    <xf numFmtId="0" fontId="17" fillId="0" borderId="33" xfId="0" applyFont="1" applyBorder="1" applyAlignment="1" applyProtection="1">
      <alignment horizontal="center"/>
      <protection/>
    </xf>
    <xf numFmtId="0" fontId="17" fillId="0" borderId="34" xfId="0" applyFont="1" applyBorder="1" applyAlignment="1" applyProtection="1">
      <alignment horizontal="center"/>
      <protection/>
    </xf>
    <xf numFmtId="0" fontId="18" fillId="2" borderId="16" xfId="0" applyFont="1" applyBorder="1" applyAlignment="1">
      <alignment horizontal="left"/>
    </xf>
    <xf numFmtId="0" fontId="18" fillId="0" borderId="33" xfId="0" applyFont="1" applyBorder="1" applyAlignment="1" applyProtection="1">
      <alignment/>
      <protection/>
    </xf>
    <xf numFmtId="0" fontId="18" fillId="0" borderId="34" xfId="0" applyFont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9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Pirámide de población. Año 1900. Porcentajes</a:t>
            </a:r>
          </a:p>
        </c:rich>
      </c:tx>
      <c:layout>
        <c:manualLayout>
          <c:xMode val="factor"/>
          <c:yMode val="factor"/>
          <c:x val="-0.0137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7375"/>
          <c:w val="0.9325"/>
          <c:h val="0.69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'Datos 1900'!$C$5</c:f>
              <c:strCache>
                <c:ptCount val="1"/>
                <c:pt idx="0">
                  <c:v>Varones </c:v>
                </c:pt>
              </c:strCache>
            </c:strRef>
          </c:tx>
          <c:spPr>
            <a:solidFill>
              <a:srgbClr val="00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'Datos 1900'!$A$7:$A$107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 y +</c:v>
                </c:pt>
              </c:strCache>
            </c:strRef>
          </c:cat>
          <c:val>
            <c:numRef>
              <c:f>'Datos 1900'!$N$7:$N$107</c:f>
              <c:numCache>
                <c:ptCount val="101"/>
                <c:pt idx="0">
                  <c:v>-1.1527812999929445</c:v>
                </c:pt>
                <c:pt idx="1">
                  <c:v>-1.342921332674864</c:v>
                </c:pt>
                <c:pt idx="2">
                  <c:v>-1.3557026040663624</c:v>
                </c:pt>
                <c:pt idx="3">
                  <c:v>-1.3327559019084787</c:v>
                </c:pt>
                <c:pt idx="4">
                  <c:v>-1.3168403886745894</c:v>
                </c:pt>
                <c:pt idx="5">
                  <c:v>-1.326505294127741</c:v>
                </c:pt>
                <c:pt idx="6">
                  <c:v>-1.2761846242437296</c:v>
                </c:pt>
                <c:pt idx="7">
                  <c:v>-1.2851702453432072</c:v>
                </c:pt>
                <c:pt idx="8">
                  <c:v>-1.2547216221215023</c:v>
                </c:pt>
                <c:pt idx="9">
                  <c:v>-1.1659558412734121</c:v>
                </c:pt>
                <c:pt idx="10">
                  <c:v>-1.1375689056514546</c:v>
                </c:pt>
                <c:pt idx="11">
                  <c:v>-1.1213316261447723</c:v>
                </c:pt>
                <c:pt idx="12">
                  <c:v>-1.1099506339033915</c:v>
                </c:pt>
                <c:pt idx="13">
                  <c:v>-1.1054518647189713</c:v>
                </c:pt>
                <c:pt idx="14">
                  <c:v>-1.077273481310861</c:v>
                </c:pt>
                <c:pt idx="15">
                  <c:v>-0.9548831249559057</c:v>
                </c:pt>
                <c:pt idx="16">
                  <c:v>-0.9217233229541858</c:v>
                </c:pt>
                <c:pt idx="17">
                  <c:v>-0.900999191532446</c:v>
                </c:pt>
                <c:pt idx="18">
                  <c:v>-0.9126483223344878</c:v>
                </c:pt>
                <c:pt idx="19">
                  <c:v>-0.805363104896758</c:v>
                </c:pt>
                <c:pt idx="20">
                  <c:v>-0.8295074926255933</c:v>
                </c:pt>
                <c:pt idx="21">
                  <c:v>-0.8653308043298773</c:v>
                </c:pt>
                <c:pt idx="22">
                  <c:v>-0.8677798031839127</c:v>
                </c:pt>
                <c:pt idx="23">
                  <c:v>-0.8668264216348964</c:v>
                </c:pt>
                <c:pt idx="24">
                  <c:v>-0.8659326264326938</c:v>
                </c:pt>
                <c:pt idx="25">
                  <c:v>-0.8575249928973071</c:v>
                </c:pt>
                <c:pt idx="26">
                  <c:v>-0.8488432621665782</c:v>
                </c:pt>
                <c:pt idx="27">
                  <c:v>-0.7767974102343599</c:v>
                </c:pt>
                <c:pt idx="28">
                  <c:v>-0.7745390876901278</c:v>
                </c:pt>
                <c:pt idx="29">
                  <c:v>-0.6614442014380805</c:v>
                </c:pt>
                <c:pt idx="30">
                  <c:v>-0.6313769308359819</c:v>
                </c:pt>
                <c:pt idx="31">
                  <c:v>-0.5997008288699185</c:v>
                </c:pt>
                <c:pt idx="32">
                  <c:v>-0.7068609149793399</c:v>
                </c:pt>
                <c:pt idx="33">
                  <c:v>-0.6581431178246119</c:v>
                </c:pt>
                <c:pt idx="34">
                  <c:v>-0.7145415950836017</c:v>
                </c:pt>
                <c:pt idx="35">
                  <c:v>-0.7033453205173427</c:v>
                </c:pt>
                <c:pt idx="36">
                  <c:v>-0.696379676574843</c:v>
                </c:pt>
                <c:pt idx="37">
                  <c:v>-0.6691308401770236</c:v>
                </c:pt>
                <c:pt idx="38">
                  <c:v>-0.595929013116623</c:v>
                </c:pt>
                <c:pt idx="39">
                  <c:v>-0.5654088862787419</c:v>
                </c:pt>
                <c:pt idx="40">
                  <c:v>-0.5110363448114114</c:v>
                </c:pt>
                <c:pt idx="41">
                  <c:v>-0.47672056768150933</c:v>
                </c:pt>
                <c:pt idx="42">
                  <c:v>-0.4943581263383091</c:v>
                </c:pt>
                <c:pt idx="43">
                  <c:v>-0.48406756424361547</c:v>
                </c:pt>
                <c:pt idx="44">
                  <c:v>-0.5092130025989179</c:v>
                </c:pt>
                <c:pt idx="45">
                  <c:v>-0.5197955377929978</c:v>
                </c:pt>
                <c:pt idx="46">
                  <c:v>-0.48047450753076065</c:v>
                </c:pt>
                <c:pt idx="47">
                  <c:v>-0.45624074028170497</c:v>
                </c:pt>
                <c:pt idx="48">
                  <c:v>-0.44594421955232993</c:v>
                </c:pt>
                <c:pt idx="49">
                  <c:v>-0.43156007543154795</c:v>
                </c:pt>
                <c:pt idx="50">
                  <c:v>-0.4147626842648187</c:v>
                </c:pt>
                <c:pt idx="51">
                  <c:v>-0.3906182965359833</c:v>
                </c:pt>
                <c:pt idx="52">
                  <c:v>-0.37626990422328943</c:v>
                </c:pt>
                <c:pt idx="53">
                  <c:v>-0.38236558750231175</c:v>
                </c:pt>
                <c:pt idx="54">
                  <c:v>-0.39823343165875025</c:v>
                </c:pt>
                <c:pt idx="55">
                  <c:v>-0.3706032426413243</c:v>
                </c:pt>
                <c:pt idx="56">
                  <c:v>-0.36294639707578796</c:v>
                </c:pt>
                <c:pt idx="57">
                  <c:v>-0.3450466584930087</c:v>
                </c:pt>
                <c:pt idx="58">
                  <c:v>-0.35516442018194316</c:v>
                </c:pt>
                <c:pt idx="59">
                  <c:v>-0.31020652151114775</c:v>
                </c:pt>
                <c:pt idx="60">
                  <c:v>-0.2946961954355904</c:v>
                </c:pt>
                <c:pt idx="61">
                  <c:v>-0.2632703561261437</c:v>
                </c:pt>
                <c:pt idx="62">
                  <c:v>-0.3263663387669724</c:v>
                </c:pt>
                <c:pt idx="63">
                  <c:v>-0.27861384043062326</c:v>
                </c:pt>
                <c:pt idx="64">
                  <c:v>-0.3054694069394735</c:v>
                </c:pt>
                <c:pt idx="65">
                  <c:v>-0.2943863464321601</c:v>
                </c:pt>
                <c:pt idx="66">
                  <c:v>-0.2689608522468342</c:v>
                </c:pt>
                <c:pt idx="67">
                  <c:v>-0.21336083203514536</c:v>
                </c:pt>
                <c:pt idx="68">
                  <c:v>-0.2200225856088961</c:v>
                </c:pt>
                <c:pt idx="69">
                  <c:v>-0.14604613603991992</c:v>
                </c:pt>
                <c:pt idx="70">
                  <c:v>-0.13048814088691174</c:v>
                </c:pt>
                <c:pt idx="71">
                  <c:v>-0.11302338263587113</c:v>
                </c:pt>
                <c:pt idx="72">
                  <c:v>-0.1429297701015732</c:v>
                </c:pt>
                <c:pt idx="73">
                  <c:v>-0.11717655100877296</c:v>
                </c:pt>
                <c:pt idx="74">
                  <c:v>-0.12061468321991266</c:v>
                </c:pt>
                <c:pt idx="75">
                  <c:v>-0.1241064431431845</c:v>
                </c:pt>
                <c:pt idx="76">
                  <c:v>-0.10169005947194099</c:v>
                </c:pt>
                <c:pt idx="77">
                  <c:v>-0.07683659421602479</c:v>
                </c:pt>
                <c:pt idx="78">
                  <c:v>-0.08292631886036579</c:v>
                </c:pt>
                <c:pt idx="79">
                  <c:v>-0.04813385095595566</c:v>
                </c:pt>
                <c:pt idx="80">
                  <c:v>-0.03675881734925606</c:v>
                </c:pt>
                <c:pt idx="81">
                  <c:v>-0.02880999868433345</c:v>
                </c:pt>
                <c:pt idx="82">
                  <c:v>-0.03006131196741722</c:v>
                </c:pt>
                <c:pt idx="83">
                  <c:v>-0.021617926623942452</c:v>
                </c:pt>
                <c:pt idx="84">
                  <c:v>-0.022976495331290543</c:v>
                </c:pt>
                <c:pt idx="85">
                  <c:v>-0.013879322516511283</c:v>
                </c:pt>
                <c:pt idx="86">
                  <c:v>-0.012342469599791238</c:v>
                </c:pt>
                <c:pt idx="87">
                  <c:v>-0.010312808223466698</c:v>
                </c:pt>
                <c:pt idx="88">
                  <c:v>-0.008847250814311175</c:v>
                </c:pt>
                <c:pt idx="89">
                  <c:v>-0.007203976310689952</c:v>
                </c:pt>
                <c:pt idx="90">
                  <c:v>-0.005657037688021761</c:v>
                </c:pt>
                <c:pt idx="91">
                  <c:v>-0.004477705658015503</c:v>
                </c:pt>
                <c:pt idx="92">
                  <c:v>-0.003407925261583994</c:v>
                </c:pt>
                <c:pt idx="93">
                  <c:v>-0.002505776253670035</c:v>
                </c:pt>
                <c:pt idx="94">
                  <c:v>-0.0017750842468746508</c:v>
                </c:pt>
                <c:pt idx="95">
                  <c:v>-0.001217935938980217</c:v>
                </c:pt>
                <c:pt idx="96">
                  <c:v>-0.0008440692529711553</c:v>
                </c:pt>
                <c:pt idx="97">
                  <c:v>-0.0005519315634384934</c:v>
                </c:pt>
                <c:pt idx="98">
                  <c:v>-0.00035543418893140536</c:v>
                </c:pt>
                <c:pt idx="99">
                  <c:v>-0.0002392746790457993</c:v>
                </c:pt>
                <c:pt idx="100">
                  <c:v>-0.0002392746790457993</c:v>
                </c:pt>
              </c:numCache>
            </c:numRef>
          </c:val>
        </c:ser>
        <c:ser>
          <c:idx val="1"/>
          <c:order val="1"/>
          <c:tx>
            <c:strRef>
              <c:f>'Datos 1900'!$D$5</c:f>
              <c:strCache>
                <c:ptCount val="1"/>
                <c:pt idx="0">
                  <c:v>Mujeres 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'Datos 1900'!$A$7:$A$107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 y +</c:v>
                </c:pt>
              </c:strCache>
            </c:strRef>
          </c:cat>
          <c:val>
            <c:numRef>
              <c:f>'Datos 1900'!$O$7:$O$107</c:f>
              <c:numCache>
                <c:ptCount val="101"/>
                <c:pt idx="0">
                  <c:v>1.1264024242586024</c:v>
                </c:pt>
                <c:pt idx="1">
                  <c:v>1.3026290449595666</c:v>
                </c:pt>
                <c:pt idx="2">
                  <c:v>1.3212736128775147</c:v>
                </c:pt>
                <c:pt idx="3">
                  <c:v>1.3118232182728915</c:v>
                </c:pt>
                <c:pt idx="4">
                  <c:v>1.3137895677177374</c:v>
                </c:pt>
                <c:pt idx="5">
                  <c:v>1.2785621194815886</c:v>
                </c:pt>
                <c:pt idx="6">
                  <c:v>1.2854979702506815</c:v>
                </c:pt>
                <c:pt idx="7">
                  <c:v>1.2632126765424279</c:v>
                </c:pt>
                <c:pt idx="8">
                  <c:v>1.1967321894025915</c:v>
                </c:pt>
                <c:pt idx="9">
                  <c:v>1.1511367168208915</c:v>
                </c:pt>
                <c:pt idx="10">
                  <c:v>1.1377357474225325</c:v>
                </c:pt>
                <c:pt idx="11">
                  <c:v>1.091014092886057</c:v>
                </c:pt>
                <c:pt idx="12">
                  <c:v>1.0887974807845944</c:v>
                </c:pt>
                <c:pt idx="13">
                  <c:v>1.0775416198715217</c:v>
                </c:pt>
                <c:pt idx="14">
                  <c:v>1.0389058325976401</c:v>
                </c:pt>
                <c:pt idx="15">
                  <c:v>0.9770909564133019</c:v>
                </c:pt>
                <c:pt idx="16">
                  <c:v>0.978246931541484</c:v>
                </c:pt>
                <c:pt idx="17">
                  <c:v>0.9044909514557179</c:v>
                </c:pt>
                <c:pt idx="18">
                  <c:v>0.8991400975118644</c:v>
                </c:pt>
                <c:pt idx="19">
                  <c:v>0.8889091217639843</c:v>
                </c:pt>
                <c:pt idx="20">
                  <c:v>0.88483341564194</c:v>
                </c:pt>
                <c:pt idx="21">
                  <c:v>0.7932551592242522</c:v>
                </c:pt>
                <c:pt idx="22">
                  <c:v>0.801972641763069</c:v>
                </c:pt>
                <c:pt idx="23">
                  <c:v>0.8361752048340254</c:v>
                </c:pt>
                <c:pt idx="24">
                  <c:v>0.8359428180814528</c:v>
                </c:pt>
                <c:pt idx="25">
                  <c:v>0.8442670307313005</c:v>
                </c:pt>
                <c:pt idx="26">
                  <c:v>0.8357640590410121</c:v>
                </c:pt>
                <c:pt idx="27">
                  <c:v>0.8112561945966144</c:v>
                </c:pt>
                <c:pt idx="28">
                  <c:v>0.8061317687706523</c:v>
                </c:pt>
                <c:pt idx="29">
                  <c:v>0.6725689723881633</c:v>
                </c:pt>
                <c:pt idx="30">
                  <c:v>0.6442058713049311</c:v>
                </c:pt>
                <c:pt idx="31">
                  <c:v>0.6553544767937394</c:v>
                </c:pt>
                <c:pt idx="32">
                  <c:v>0.6761143600235673</c:v>
                </c:pt>
                <c:pt idx="33">
                  <c:v>0.6685051835354817</c:v>
                </c:pt>
                <c:pt idx="34">
                  <c:v>0.7068489977099772</c:v>
                </c:pt>
                <c:pt idx="35">
                  <c:v>0.6833600597960905</c:v>
                </c:pt>
                <c:pt idx="36">
                  <c:v>0.656313816977437</c:v>
                </c:pt>
                <c:pt idx="37">
                  <c:v>0.602864863885716</c:v>
                </c:pt>
                <c:pt idx="38">
                  <c:v>0.5978298175799741</c:v>
                </c:pt>
                <c:pt idx="39">
                  <c:v>0.5666899927352324</c:v>
                </c:pt>
                <c:pt idx="40">
                  <c:v>0.5095168929676668</c:v>
                </c:pt>
                <c:pt idx="41">
                  <c:v>0.4899427780394278</c:v>
                </c:pt>
                <c:pt idx="42">
                  <c:v>0.4822918911085728</c:v>
                </c:pt>
                <c:pt idx="43">
                  <c:v>0.5179245265030534</c:v>
                </c:pt>
                <c:pt idx="44">
                  <c:v>0.5417173547856892</c:v>
                </c:pt>
                <c:pt idx="45">
                  <c:v>0.5553745454753463</c:v>
                </c:pt>
                <c:pt idx="46">
                  <c:v>0.5454832119043032</c:v>
                </c:pt>
                <c:pt idx="47">
                  <c:v>0.48879276154592705</c:v>
                </c:pt>
                <c:pt idx="48">
                  <c:v>0.5002273814994401</c:v>
                </c:pt>
                <c:pt idx="49">
                  <c:v>0.45528140009800744</c:v>
                </c:pt>
                <c:pt idx="50">
                  <c:v>0.44222603151116674</c:v>
                </c:pt>
                <c:pt idx="51">
                  <c:v>0.4229796414904021</c:v>
                </c:pt>
                <c:pt idx="52">
                  <c:v>0.411985960503309</c:v>
                </c:pt>
                <c:pt idx="53">
                  <c:v>0.4102877496191239</c:v>
                </c:pt>
                <c:pt idx="54">
                  <c:v>0.39536136974233893</c:v>
                </c:pt>
                <c:pt idx="55">
                  <c:v>0.38603610646602415</c:v>
                </c:pt>
                <c:pt idx="56">
                  <c:v>0.3520301783395524</c:v>
                </c:pt>
                <c:pt idx="57">
                  <c:v>0.3722239912746519</c:v>
                </c:pt>
                <c:pt idx="58">
                  <c:v>0.3588945254924691</c:v>
                </c:pt>
                <c:pt idx="59">
                  <c:v>0.31307262479287773</c:v>
                </c:pt>
                <c:pt idx="60">
                  <c:v>0.28501341407839453</c:v>
                </c:pt>
                <c:pt idx="61">
                  <c:v>0.2460141500889504</c:v>
                </c:pt>
                <c:pt idx="62">
                  <c:v>0.26543334051547424</c:v>
                </c:pt>
                <c:pt idx="63">
                  <c:v>0.27310806198505466</c:v>
                </c:pt>
                <c:pt idx="64">
                  <c:v>0.2908171242580307</c:v>
                </c:pt>
                <c:pt idx="65">
                  <c:v>0.2688833899959766</c:v>
                </c:pt>
                <c:pt idx="66">
                  <c:v>0.28159911640598023</c:v>
                </c:pt>
                <c:pt idx="67">
                  <c:v>0.21011933476849026</c:v>
                </c:pt>
                <c:pt idx="68">
                  <c:v>0.20761074956764136</c:v>
                </c:pt>
                <c:pt idx="69">
                  <c:v>0.15627711178780007</c:v>
                </c:pt>
                <c:pt idx="70">
                  <c:v>0.1380973173749973</c:v>
                </c:pt>
                <c:pt idx="71">
                  <c:v>0.10801217086885469</c:v>
                </c:pt>
                <c:pt idx="72">
                  <c:v>0.1454264380330594</c:v>
                </c:pt>
                <c:pt idx="73">
                  <c:v>0.10954949861664333</c:v>
                </c:pt>
                <c:pt idx="74">
                  <c:v>0.12140718163253238</c:v>
                </c:pt>
                <c:pt idx="75">
                  <c:v>0.12710959502258556</c:v>
                </c:pt>
                <c:pt idx="76">
                  <c:v>0.10797046042608524</c:v>
                </c:pt>
                <c:pt idx="77">
                  <c:v>0.07486428613649751</c:v>
                </c:pt>
                <c:pt idx="78">
                  <c:v>0.07939880712900584</c:v>
                </c:pt>
                <c:pt idx="79">
                  <c:v>0.05084502973597049</c:v>
                </c:pt>
                <c:pt idx="80">
                  <c:v>0.04371850265707436</c:v>
                </c:pt>
                <c:pt idx="81">
                  <c:v>0.031580763811161795</c:v>
                </c:pt>
                <c:pt idx="82">
                  <c:v>0.03617487115048364</c:v>
                </c:pt>
                <c:pt idx="83">
                  <c:v>0.02476408573569593</c:v>
                </c:pt>
                <c:pt idx="84">
                  <c:v>0.030025560159329112</c:v>
                </c:pt>
                <c:pt idx="85">
                  <c:v>0.018075788934651293</c:v>
                </c:pt>
                <c:pt idx="86">
                  <c:v>0.016737274426808856</c:v>
                </c:pt>
                <c:pt idx="87">
                  <c:v>0.01487535490070499</c:v>
                </c:pt>
                <c:pt idx="88">
                  <c:v>0.012930283868909103</c:v>
                </c:pt>
                <c:pt idx="89">
                  <c:v>0.011002067872050787</c:v>
                </c:pt>
                <c:pt idx="90">
                  <c:v>0.008888895958477503</c:v>
                </c:pt>
                <c:pt idx="91">
                  <c:v>0.007464757873152195</c:v>
                </c:pt>
                <c:pt idx="92">
                  <c:v>0.005699923348288751</c:v>
                </c:pt>
                <c:pt idx="93">
                  <c:v>0.004311742670830264</c:v>
                </c:pt>
                <c:pt idx="94">
                  <c:v>0.0032860576114291727</c:v>
                </c:pt>
                <c:pt idx="95">
                  <c:v>0.002417910945244595</c:v>
                </c:pt>
                <c:pt idx="96">
                  <c:v>0.001723034038218265</c:v>
                </c:pt>
                <c:pt idx="97">
                  <c:v>0.001149513382742458</c:v>
                </c:pt>
                <c:pt idx="98">
                  <c:v>0.0007856693618900553</c:v>
                </c:pt>
                <c:pt idx="99">
                  <c:v>0.0005445299953831819</c:v>
                </c:pt>
                <c:pt idx="100">
                  <c:v>0.0005445299953831819</c:v>
                </c:pt>
              </c:numCache>
            </c:numRef>
          </c:val>
        </c:ser>
        <c:overlap val="100"/>
        <c:gapWidth val="0"/>
        <c:axId val="4782103"/>
        <c:axId val="43038928"/>
      </c:barChart>
      <c:catAx>
        <c:axId val="4782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Edad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5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43038928"/>
        <c:crosses val="autoZero"/>
        <c:auto val="1"/>
        <c:lblOffset val="100"/>
        <c:tickLblSkip val="5"/>
        <c:noMultiLvlLbl val="0"/>
      </c:catAx>
      <c:valAx>
        <c:axId val="43038928"/>
        <c:scaling>
          <c:orientation val="minMax"/>
          <c:max val="1.5"/>
          <c:min val="-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Porcentaje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4782103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9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Pirámide de población. Año 2009. Porcentajes</a:t>
            </a:r>
          </a:p>
        </c:rich>
      </c:tx>
      <c:layout>
        <c:manualLayout>
          <c:xMode val="factor"/>
          <c:yMode val="factor"/>
          <c:x val="0.01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7325"/>
          <c:w val="0.90825"/>
          <c:h val="0.66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Pt>
            <c:idx val="32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33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34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35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36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37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38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39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40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41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42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43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44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45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46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47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48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49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50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51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52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cat>
            <c:strRef>
              <c:f>('Datos 2009'!$A$9:$A$93,'Datos 2009'!$A$95:$A$110)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 y +</c:v>
                </c:pt>
              </c:strCache>
            </c:strRef>
          </c:cat>
          <c:val>
            <c:numRef>
              <c:f>('Datos 2009'!$G$9:$G$93,'Datos 2009'!$G$95:$G$110)</c:f>
              <c:numCache>
                <c:ptCount val="101"/>
                <c:pt idx="0">
                  <c:v>-0.5354961569066504</c:v>
                </c:pt>
                <c:pt idx="1">
                  <c:v>-0.5441771494072185</c:v>
                </c:pt>
                <c:pt idx="2">
                  <c:v>-0.5359047497030055</c:v>
                </c:pt>
                <c:pt idx="3">
                  <c:v>-0.5301181344457269</c:v>
                </c:pt>
                <c:pt idx="4">
                  <c:v>-0.5268237213232836</c:v>
                </c:pt>
                <c:pt idx="5">
                  <c:v>-0.5158109688854019</c:v>
                </c:pt>
                <c:pt idx="6">
                  <c:v>-0.49699002950146953</c:v>
                </c:pt>
                <c:pt idx="7">
                  <c:v>-0.49217248511722134</c:v>
                </c:pt>
                <c:pt idx="8">
                  <c:v>-0.4938432232007461</c:v>
                </c:pt>
                <c:pt idx="9">
                  <c:v>-0.47845788607307604</c:v>
                </c:pt>
                <c:pt idx="10">
                  <c:v>-0.4672333499344658</c:v>
                </c:pt>
                <c:pt idx="11">
                  <c:v>-0.4711353041781908</c:v>
                </c:pt>
                <c:pt idx="12">
                  <c:v>-0.4660567738193075</c:v>
                </c:pt>
                <c:pt idx="13">
                  <c:v>-0.47045289003139895</c:v>
                </c:pt>
                <c:pt idx="14">
                  <c:v>-0.47555495191258546</c:v>
                </c:pt>
                <c:pt idx="15">
                  <c:v>-0.493456022697394</c:v>
                </c:pt>
                <c:pt idx="16">
                  <c:v>-0.5097270007553832</c:v>
                </c:pt>
                <c:pt idx="17">
                  <c:v>-0.5104094149021751</c:v>
                </c:pt>
                <c:pt idx="18">
                  <c:v>-0.5216745963974908</c:v>
                </c:pt>
                <c:pt idx="19">
                  <c:v>-0.539796007800229</c:v>
                </c:pt>
                <c:pt idx="20">
                  <c:v>-0.5583602396681268</c:v>
                </c:pt>
                <c:pt idx="21">
                  <c:v>-0.5782914390589086</c:v>
                </c:pt>
                <c:pt idx="22">
                  <c:v>-0.602152402674319</c:v>
                </c:pt>
                <c:pt idx="23">
                  <c:v>-0.6341681083824267</c:v>
                </c:pt>
                <c:pt idx="24">
                  <c:v>-0.6680235512887819</c:v>
                </c:pt>
                <c:pt idx="25">
                  <c:v>-0.7000670669777933</c:v>
                </c:pt>
                <c:pt idx="26">
                  <c:v>-0.751607518509628</c:v>
                </c:pt>
                <c:pt idx="27">
                  <c:v>-0.7942744469038688</c:v>
                </c:pt>
                <c:pt idx="28">
                  <c:v>-0.8422701954851266</c:v>
                </c:pt>
                <c:pt idx="29">
                  <c:v>-0.8689977263629228</c:v>
                </c:pt>
                <c:pt idx="30">
                  <c:v>-0.9126101941078908</c:v>
                </c:pt>
                <c:pt idx="31">
                  <c:v>-0.9285474523950351</c:v>
                </c:pt>
                <c:pt idx="32">
                  <c:v>-0.9425251766431159</c:v>
                </c:pt>
                <c:pt idx="33">
                  <c:v>-0.9380541874055143</c:v>
                </c:pt>
                <c:pt idx="34">
                  <c:v>-0.9284233770956184</c:v>
                </c:pt>
                <c:pt idx="35">
                  <c:v>-0.9036596587154865</c:v>
                </c:pt>
                <c:pt idx="36">
                  <c:v>-0.8987458490127254</c:v>
                </c:pt>
                <c:pt idx="37">
                  <c:v>-0.879708847469464</c:v>
                </c:pt>
                <c:pt idx="38">
                  <c:v>-0.8701037079111715</c:v>
                </c:pt>
                <c:pt idx="39">
                  <c:v>-0.8549729390702357</c:v>
                </c:pt>
                <c:pt idx="40">
                  <c:v>-0.8468224754361391</c:v>
                </c:pt>
                <c:pt idx="41">
                  <c:v>-0.8451602942698154</c:v>
                </c:pt>
                <c:pt idx="42">
                  <c:v>-0.8207559664121319</c:v>
                </c:pt>
                <c:pt idx="43">
                  <c:v>-0.8110695361404286</c:v>
                </c:pt>
                <c:pt idx="44">
                  <c:v>-0.8185889271309403</c:v>
                </c:pt>
                <c:pt idx="45">
                  <c:v>-0.7783692770562288</c:v>
                </c:pt>
                <c:pt idx="46">
                  <c:v>-0.749637288324063</c:v>
                </c:pt>
                <c:pt idx="47">
                  <c:v>-0.7283647921620008</c:v>
                </c:pt>
                <c:pt idx="48">
                  <c:v>-0.7323929609344427</c:v>
                </c:pt>
                <c:pt idx="49">
                  <c:v>-0.708968400096291</c:v>
                </c:pt>
                <c:pt idx="50">
                  <c:v>-0.6916470604518604</c:v>
                </c:pt>
                <c:pt idx="51">
                  <c:v>-0.6712922936596217</c:v>
                </c:pt>
                <c:pt idx="52">
                  <c:v>-0.6249737008497895</c:v>
                </c:pt>
                <c:pt idx="53">
                  <c:v>-0.6046766932486587</c:v>
                </c:pt>
                <c:pt idx="54">
                  <c:v>-0.5722844831837003</c:v>
                </c:pt>
                <c:pt idx="55">
                  <c:v>-0.5741883972609565</c:v>
                </c:pt>
                <c:pt idx="56">
                  <c:v>-0.5711956154698538</c:v>
                </c:pt>
                <c:pt idx="57">
                  <c:v>-0.5303363358343562</c:v>
                </c:pt>
                <c:pt idx="58">
                  <c:v>-0.5177319967970603</c:v>
                </c:pt>
                <c:pt idx="59">
                  <c:v>-0.5323151229371225</c:v>
                </c:pt>
                <c:pt idx="60">
                  <c:v>-0.556563287055885</c:v>
                </c:pt>
                <c:pt idx="61">
                  <c:v>-0.5081225787801674</c:v>
                </c:pt>
                <c:pt idx="62">
                  <c:v>-0.4817629953420207</c:v>
                </c:pt>
                <c:pt idx="63">
                  <c:v>-0.5016449924588958</c:v>
                </c:pt>
                <c:pt idx="64">
                  <c:v>-0.4756276857087952</c:v>
                </c:pt>
                <c:pt idx="65">
                  <c:v>-0.46846768524073185</c:v>
                </c:pt>
                <c:pt idx="66">
                  <c:v>-0.4038094796395322</c:v>
                </c:pt>
                <c:pt idx="67">
                  <c:v>-0.370407553344838</c:v>
                </c:pt>
                <c:pt idx="68">
                  <c:v>-0.44849584049324465</c:v>
                </c:pt>
                <c:pt idx="69">
                  <c:v>-0.29386806820983963</c:v>
                </c:pt>
                <c:pt idx="70">
                  <c:v>-0.3318115783090449</c:v>
                </c:pt>
                <c:pt idx="71">
                  <c:v>-0.36496107554630514</c:v>
                </c:pt>
                <c:pt idx="72">
                  <c:v>-0.38862309083678886</c:v>
                </c:pt>
                <c:pt idx="73">
                  <c:v>-0.3732142221868156</c:v>
                </c:pt>
                <c:pt idx="74">
                  <c:v>-0.36107837436628276</c:v>
                </c:pt>
                <c:pt idx="75">
                  <c:v>-0.35932206711074643</c:v>
                </c:pt>
                <c:pt idx="76">
                  <c:v>-0.34379768007855765</c:v>
                </c:pt>
                <c:pt idx="77">
                  <c:v>-0.316293608964757</c:v>
                </c:pt>
                <c:pt idx="78">
                  <c:v>-0.30115428320662</c:v>
                </c:pt>
                <c:pt idx="79">
                  <c:v>-0.2708777709196463</c:v>
                </c:pt>
                <c:pt idx="80">
                  <c:v>-0.25169316255466506</c:v>
                </c:pt>
                <c:pt idx="81">
                  <c:v>-0.22116422121025742</c:v>
                </c:pt>
                <c:pt idx="82">
                  <c:v>-0.20426430973798357</c:v>
                </c:pt>
                <c:pt idx="83">
                  <c:v>-0.17717524910843876</c:v>
                </c:pt>
                <c:pt idx="84">
                  <c:v>-0.1574087703737792</c:v>
                </c:pt>
                <c:pt idx="85">
                  <c:v>-0.12376836085736898</c:v>
                </c:pt>
                <c:pt idx="86">
                  <c:v>-0.11006353008086515</c:v>
                </c:pt>
                <c:pt idx="87">
                  <c:v>-0.09196409753692397</c:v>
                </c:pt>
                <c:pt idx="88">
                  <c:v>-0.07889504189261824</c:v>
                </c:pt>
                <c:pt idx="89">
                  <c:v>-0.06424120043097978</c:v>
                </c:pt>
                <c:pt idx="90">
                  <c:v>-0.05044643073333576</c:v>
                </c:pt>
                <c:pt idx="91">
                  <c:v>-0.03992977964414717</c:v>
                </c:pt>
                <c:pt idx="92">
                  <c:v>-0.03039005131906782</c:v>
                </c:pt>
                <c:pt idx="93">
                  <c:v>-0.022345169890181003</c:v>
                </c:pt>
                <c:pt idx="94">
                  <c:v>-0.01582925012067784</c:v>
                </c:pt>
                <c:pt idx="95">
                  <c:v>-0.01086090006320803</c:v>
                </c:pt>
                <c:pt idx="96">
                  <c:v>-0.0075269572968035105</c:v>
                </c:pt>
                <c:pt idx="97">
                  <c:v>-0.004921829925845558</c:v>
                </c:pt>
                <c:pt idx="98">
                  <c:v>-0.003169571634665508</c:v>
                </c:pt>
                <c:pt idx="99">
                  <c:v>-0.0021337233704988934</c:v>
                </c:pt>
                <c:pt idx="100">
                  <c:v>-0.002816018634321214</c:v>
                </c:pt>
              </c:numCache>
            </c:numRef>
          </c:val>
        </c:ser>
        <c:ser>
          <c:idx val="1"/>
          <c:order val="1"/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Pt>
            <c:idx val="32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33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34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35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36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37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38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39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40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41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42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43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44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45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46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47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48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49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50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51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52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cat>
            <c:strRef>
              <c:f>('Datos 2009'!$A$9:$A$93,'Datos 2009'!$A$95:$A$110)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 y +</c:v>
                </c:pt>
              </c:strCache>
            </c:strRef>
          </c:cat>
          <c:val>
            <c:numRef>
              <c:f>('Datos 2009'!$H$9:$H$93,'Datos 2009'!$H$95:$H$110)</c:f>
              <c:numCache>
                <c:ptCount val="101"/>
                <c:pt idx="0">
                  <c:v>0.5002673287895105</c:v>
                </c:pt>
                <c:pt idx="1">
                  <c:v>0.5106361732080056</c:v>
                </c:pt>
                <c:pt idx="2">
                  <c:v>0.5031617060327999</c:v>
                </c:pt>
                <c:pt idx="3">
                  <c:v>0.5020664206310526</c:v>
                </c:pt>
                <c:pt idx="4">
                  <c:v>0.4969365487689623</c:v>
                </c:pt>
                <c:pt idx="5">
                  <c:v>0.4907541760911305</c:v>
                </c:pt>
                <c:pt idx="6">
                  <c:v>0.47052990228620933</c:v>
                </c:pt>
                <c:pt idx="7">
                  <c:v>0.46790506793475617</c:v>
                </c:pt>
                <c:pt idx="8">
                  <c:v>0.46463418633461606</c:v>
                </c:pt>
                <c:pt idx="9">
                  <c:v>0.45418405120271</c:v>
                </c:pt>
                <c:pt idx="10">
                  <c:v>0.43904258621527276</c:v>
                </c:pt>
                <c:pt idx="11">
                  <c:v>0.44660048333318964</c:v>
                </c:pt>
                <c:pt idx="12">
                  <c:v>0.44339805707065877</c:v>
                </c:pt>
                <c:pt idx="13">
                  <c:v>0.4451650604726965</c:v>
                </c:pt>
                <c:pt idx="14">
                  <c:v>0.44949913903507965</c:v>
                </c:pt>
                <c:pt idx="15">
                  <c:v>0.46506417142397394</c:v>
                </c:pt>
                <c:pt idx="16">
                  <c:v>0.4826464970430396</c:v>
                </c:pt>
                <c:pt idx="17">
                  <c:v>0.47860977135339644</c:v>
                </c:pt>
                <c:pt idx="18">
                  <c:v>0.49167832314885485</c:v>
                </c:pt>
                <c:pt idx="19">
                  <c:v>0.5109827283546522</c:v>
                </c:pt>
                <c:pt idx="20">
                  <c:v>0.5322616422046152</c:v>
                </c:pt>
                <c:pt idx="21">
                  <c:v>0.553166190927028</c:v>
                </c:pt>
                <c:pt idx="22">
                  <c:v>0.5805162375312078</c:v>
                </c:pt>
                <c:pt idx="23">
                  <c:v>0.6096846290406325</c:v>
                </c:pt>
                <c:pt idx="24">
                  <c:v>0.6428940246983007</c:v>
                </c:pt>
                <c:pt idx="25">
                  <c:v>0.6709671308059779</c:v>
                </c:pt>
                <c:pt idx="26">
                  <c:v>0.7161091475006518</c:v>
                </c:pt>
                <c:pt idx="27">
                  <c:v>0.752031085911085</c:v>
                </c:pt>
                <c:pt idx="28">
                  <c:v>0.7921416352914818</c:v>
                </c:pt>
                <c:pt idx="29">
                  <c:v>0.8165395454612646</c:v>
                </c:pt>
                <c:pt idx="30">
                  <c:v>0.849460145163394</c:v>
                </c:pt>
                <c:pt idx="31">
                  <c:v>0.8581197453709591</c:v>
                </c:pt>
                <c:pt idx="32">
                  <c:v>0.8757790832448352</c:v>
                </c:pt>
                <c:pt idx="33">
                  <c:v>0.8674938481648204</c:v>
                </c:pt>
                <c:pt idx="34">
                  <c:v>0.8624538239333422</c:v>
                </c:pt>
                <c:pt idx="35">
                  <c:v>0.8399106255669091</c:v>
                </c:pt>
                <c:pt idx="36">
                  <c:v>0.8360685697435922</c:v>
                </c:pt>
                <c:pt idx="37">
                  <c:v>0.8236075590694156</c:v>
                </c:pt>
                <c:pt idx="38">
                  <c:v>0.8144666322692856</c:v>
                </c:pt>
                <c:pt idx="39">
                  <c:v>0.8083313226360602</c:v>
                </c:pt>
                <c:pt idx="40">
                  <c:v>0.8035266136276137</c:v>
                </c:pt>
                <c:pt idx="41">
                  <c:v>0.8100106176367862</c:v>
                </c:pt>
                <c:pt idx="42">
                  <c:v>0.7885177808567942</c:v>
                </c:pt>
                <c:pt idx="43">
                  <c:v>0.7861860209194805</c:v>
                </c:pt>
                <c:pt idx="44">
                  <c:v>0.7973463801790821</c:v>
                </c:pt>
                <c:pt idx="45">
                  <c:v>0.7594649077295852</c:v>
                </c:pt>
                <c:pt idx="46">
                  <c:v>0.7369644939491579</c:v>
                </c:pt>
                <c:pt idx="47">
                  <c:v>0.7209395272607017</c:v>
                </c:pt>
                <c:pt idx="48">
                  <c:v>0.7256779201608392</c:v>
                </c:pt>
                <c:pt idx="49">
                  <c:v>0.7068398669425046</c:v>
                </c:pt>
                <c:pt idx="50">
                  <c:v>0.6924663852738706</c:v>
                </c:pt>
                <c:pt idx="51">
                  <c:v>0.6762061033623828</c:v>
                </c:pt>
                <c:pt idx="52">
                  <c:v>0.6315454132602738</c:v>
                </c:pt>
                <c:pt idx="53">
                  <c:v>0.6133961918766319</c:v>
                </c:pt>
                <c:pt idx="54">
                  <c:v>0.587875186324198</c:v>
                </c:pt>
                <c:pt idx="55">
                  <c:v>0.5860012214571458</c:v>
                </c:pt>
                <c:pt idx="56">
                  <c:v>0.5827624282965101</c:v>
                </c:pt>
                <c:pt idx="57">
                  <c:v>0.547227690389429</c:v>
                </c:pt>
                <c:pt idx="58">
                  <c:v>0.5364010509006722</c:v>
                </c:pt>
                <c:pt idx="59">
                  <c:v>0.5602427614523801</c:v>
                </c:pt>
                <c:pt idx="60">
                  <c:v>0.5866921925211388</c:v>
                </c:pt>
                <c:pt idx="61">
                  <c:v>0.5380011944172876</c:v>
                </c:pt>
                <c:pt idx="62">
                  <c:v>0.5175501623065358</c:v>
                </c:pt>
                <c:pt idx="63">
                  <c:v>0.5413234175206345</c:v>
                </c:pt>
                <c:pt idx="64">
                  <c:v>0.5163051308537684</c:v>
                </c:pt>
                <c:pt idx="65">
                  <c:v>0.5087942967804577</c:v>
                </c:pt>
                <c:pt idx="66">
                  <c:v>0.44064700819048863</c:v>
                </c:pt>
                <c:pt idx="67">
                  <c:v>0.4065648069783029</c:v>
                </c:pt>
                <c:pt idx="68">
                  <c:v>0.5012834627071472</c:v>
                </c:pt>
                <c:pt idx="69">
                  <c:v>0.3405888361281259</c:v>
                </c:pt>
                <c:pt idx="70">
                  <c:v>0.3842034431023942</c:v>
                </c:pt>
                <c:pt idx="71">
                  <c:v>0.42951231968249043</c:v>
                </c:pt>
                <c:pt idx="72">
                  <c:v>0.47468000712876773</c:v>
                </c:pt>
                <c:pt idx="73">
                  <c:v>0.45419688657851176</c:v>
                </c:pt>
                <c:pt idx="74">
                  <c:v>0.44919750770373906</c:v>
                </c:pt>
                <c:pt idx="75">
                  <c:v>0.45718325068171356</c:v>
                </c:pt>
                <c:pt idx="76">
                  <c:v>0.44735990973479184</c:v>
                </c:pt>
                <c:pt idx="77">
                  <c:v>0.41852523799621216</c:v>
                </c:pt>
                <c:pt idx="78">
                  <c:v>0.4184653395758041</c:v>
                </c:pt>
                <c:pt idx="79">
                  <c:v>0.3855169298927709</c:v>
                </c:pt>
                <c:pt idx="80">
                  <c:v>0.37315860222500813</c:v>
                </c:pt>
                <c:pt idx="81">
                  <c:v>0.3380367355728825</c:v>
                </c:pt>
                <c:pt idx="82">
                  <c:v>0.3258538247077433</c:v>
                </c:pt>
                <c:pt idx="83">
                  <c:v>0.2966554839881147</c:v>
                </c:pt>
                <c:pt idx="84">
                  <c:v>0.2755584046286761</c:v>
                </c:pt>
                <c:pt idx="85">
                  <c:v>0.2379207349586386</c:v>
                </c:pt>
                <c:pt idx="86">
                  <c:v>0.2203026737713792</c:v>
                </c:pt>
                <c:pt idx="87">
                  <c:v>0.1957953472205994</c:v>
                </c:pt>
                <c:pt idx="88">
                  <c:v>0.1701935474261517</c:v>
                </c:pt>
                <c:pt idx="89">
                  <c:v>0.14481360031623128</c:v>
                </c:pt>
                <c:pt idx="90">
                  <c:v>0.11699918974809818</c:v>
                </c:pt>
                <c:pt idx="91">
                  <c:v>0.09825411692344019</c:v>
                </c:pt>
                <c:pt idx="92">
                  <c:v>0.07502466183553748</c:v>
                </c:pt>
                <c:pt idx="93">
                  <c:v>0.05675287473787101</c:v>
                </c:pt>
                <c:pt idx="94">
                  <c:v>0.04325239937543781</c:v>
                </c:pt>
                <c:pt idx="95">
                  <c:v>0.031825507104386225</c:v>
                </c:pt>
                <c:pt idx="96">
                  <c:v>0.022679260430275044</c:v>
                </c:pt>
                <c:pt idx="97">
                  <c:v>0.015130353084760254</c:v>
                </c:pt>
                <c:pt idx="98">
                  <c:v>0.010341293134764779</c:v>
                </c:pt>
                <c:pt idx="99">
                  <c:v>0.007167320728127877</c:v>
                </c:pt>
                <c:pt idx="100">
                  <c:v>0.009791098477137132</c:v>
                </c:pt>
              </c:numCache>
            </c:numRef>
          </c:val>
        </c:ser>
        <c:overlap val="100"/>
        <c:gapWidth val="0"/>
        <c:axId val="51806033"/>
        <c:axId val="63601114"/>
      </c:barChart>
      <c:catAx>
        <c:axId val="51806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Edad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63601114"/>
        <c:crosses val="autoZero"/>
        <c:auto val="1"/>
        <c:lblOffset val="100"/>
        <c:tickLblSkip val="5"/>
        <c:noMultiLvlLbl val="0"/>
      </c:catAx>
      <c:valAx>
        <c:axId val="63601114"/>
        <c:scaling>
          <c:orientation val="minMax"/>
          <c:max val="1.5"/>
          <c:min val="-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Porcentaje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51806033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5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Pirámide de población. Año 2060. Porcentajes</a:t>
            </a:r>
          </a:p>
        </c:rich>
      </c:tx>
      <c:layout>
        <c:manualLayout>
          <c:xMode val="factor"/>
          <c:yMode val="factor"/>
          <c:x val="0.009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6325"/>
          <c:w val="0.92675"/>
          <c:h val="0.69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Pt>
            <c:idx val="82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83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84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85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86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87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88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89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90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91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92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93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94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95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96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97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98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99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dPt>
            <c:idx val="100"/>
            <c:invertIfNegative val="0"/>
            <c:spPr>
              <a:pattFill prst="pct50">
                <a:fgClr>
                  <a:srgbClr val="003366"/>
                </a:fgClr>
                <a:bgClr>
                  <a:srgbClr val="99CCFF"/>
                </a:bgClr>
              </a:pattFill>
              <a:ln w="3175">
                <a:noFill/>
              </a:ln>
            </c:spPr>
          </c:dPt>
          <c:cat>
            <c:strRef>
              <c:f>'Datos 2060'!$A$12:$A$112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 y +</c:v>
                </c:pt>
              </c:strCache>
            </c:strRef>
          </c:cat>
          <c:val>
            <c:numRef>
              <c:f>'Datos 2060'!$G$12:$G$112</c:f>
              <c:numCache>
                <c:ptCount val="101"/>
                <c:pt idx="0">
                  <c:v>-0.4098738870965414</c:v>
                </c:pt>
                <c:pt idx="1">
                  <c:v>-0.412229560760365</c:v>
                </c:pt>
                <c:pt idx="2">
                  <c:v>-0.4156231019640301</c:v>
                </c:pt>
                <c:pt idx="3">
                  <c:v>-0.41978790253216447</c:v>
                </c:pt>
                <c:pt idx="4">
                  <c:v>-0.4246268409151684</c:v>
                </c:pt>
                <c:pt idx="5">
                  <c:v>-0.42991330016397544</c:v>
                </c:pt>
                <c:pt idx="6">
                  <c:v>-0.43561681077282893</c:v>
                </c:pt>
                <c:pt idx="7">
                  <c:v>-0.44165548594500736</c:v>
                </c:pt>
                <c:pt idx="8">
                  <c:v>-0.4478465086459698</c:v>
                </c:pt>
                <c:pt idx="9">
                  <c:v>-0.45410418339077535</c:v>
                </c:pt>
                <c:pt idx="10">
                  <c:v>-0.46038471026489847</c:v>
                </c:pt>
                <c:pt idx="11">
                  <c:v>-0.46655288083654334</c:v>
                </c:pt>
                <c:pt idx="12">
                  <c:v>-0.4724106433182907</c:v>
                </c:pt>
                <c:pt idx="13">
                  <c:v>-0.47784373706355243</c:v>
                </c:pt>
                <c:pt idx="14">
                  <c:v>-0.48275123183450913</c:v>
                </c:pt>
                <c:pt idx="15">
                  <c:v>-0.48713503197527064</c:v>
                </c:pt>
                <c:pt idx="16">
                  <c:v>-0.4909456245389821</c:v>
                </c:pt>
                <c:pt idx="17">
                  <c:v>-0.49432964402209817</c:v>
                </c:pt>
                <c:pt idx="18">
                  <c:v>-0.49753655950300274</c:v>
                </c:pt>
                <c:pt idx="19">
                  <c:v>-0.500756805392676</c:v>
                </c:pt>
                <c:pt idx="20">
                  <c:v>-0.5041979551990861</c:v>
                </c:pt>
                <c:pt idx="21">
                  <c:v>-0.5078771480192212</c:v>
                </c:pt>
                <c:pt idx="22">
                  <c:v>-0.5117220187769091</c:v>
                </c:pt>
                <c:pt idx="23">
                  <c:v>-0.5156602023959772</c:v>
                </c:pt>
                <c:pt idx="24">
                  <c:v>-0.5198135768994528</c:v>
                </c:pt>
                <c:pt idx="25">
                  <c:v>-0.5241802379432261</c:v>
                </c:pt>
                <c:pt idx="26">
                  <c:v>-0.5284916730078152</c:v>
                </c:pt>
                <c:pt idx="27">
                  <c:v>-0.5327821602871964</c:v>
                </c:pt>
                <c:pt idx="28">
                  <c:v>-0.5371431082986403</c:v>
                </c:pt>
                <c:pt idx="29">
                  <c:v>-0.5414069347604844</c:v>
                </c:pt>
                <c:pt idx="30">
                  <c:v>-0.5459259433330417</c:v>
                </c:pt>
                <c:pt idx="31">
                  <c:v>-0.5506734731987751</c:v>
                </c:pt>
                <c:pt idx="32">
                  <c:v>-0.5558113936070178</c:v>
                </c:pt>
                <c:pt idx="33">
                  <c:v>-0.5615758432273849</c:v>
                </c:pt>
                <c:pt idx="34">
                  <c:v>-0.5679763437804255</c:v>
                </c:pt>
                <c:pt idx="35">
                  <c:v>-0.5750281300190179</c:v>
                </c:pt>
                <c:pt idx="36">
                  <c:v>-0.5826264630171232</c:v>
                </c:pt>
                <c:pt idx="37">
                  <c:v>-0.5906666038487023</c:v>
                </c:pt>
                <c:pt idx="38">
                  <c:v>-0.5994322997861155</c:v>
                </c:pt>
                <c:pt idx="39">
                  <c:v>-0.6090854200786959</c:v>
                </c:pt>
                <c:pt idx="40">
                  <c:v>-0.6195288431768436</c:v>
                </c:pt>
                <c:pt idx="41">
                  <c:v>-0.6306406910575314</c:v>
                </c:pt>
                <c:pt idx="42">
                  <c:v>-0.6423733551180143</c:v>
                </c:pt>
                <c:pt idx="43">
                  <c:v>-0.6544964097210063</c:v>
                </c:pt>
                <c:pt idx="44">
                  <c:v>-0.6612396922138111</c:v>
                </c:pt>
                <c:pt idx="45">
                  <c:v>-0.667417384506005</c:v>
                </c:pt>
                <c:pt idx="46">
                  <c:v>-0.6726809916254944</c:v>
                </c:pt>
                <c:pt idx="47">
                  <c:v>-0.6765334797596215</c:v>
                </c:pt>
                <c:pt idx="48">
                  <c:v>-0.6787006233565749</c:v>
                </c:pt>
                <c:pt idx="49">
                  <c:v>-0.679071970457986</c:v>
                </c:pt>
                <c:pt idx="50">
                  <c:v>-0.6775484951701454</c:v>
                </c:pt>
                <c:pt idx="51">
                  <c:v>-0.6741016323314059</c:v>
                </c:pt>
                <c:pt idx="52">
                  <c:v>-0.6707271345688388</c:v>
                </c:pt>
                <c:pt idx="53">
                  <c:v>-0.6659567525737877</c:v>
                </c:pt>
                <c:pt idx="54">
                  <c:v>-0.6600285293599778</c:v>
                </c:pt>
                <c:pt idx="55">
                  <c:v>-0.6531157602414007</c:v>
                </c:pt>
                <c:pt idx="56">
                  <c:v>-0.645273671197241</c:v>
                </c:pt>
                <c:pt idx="57">
                  <c:v>-0.6254894402405202</c:v>
                </c:pt>
                <c:pt idx="58">
                  <c:v>-0.6179939418243441</c:v>
                </c:pt>
                <c:pt idx="59">
                  <c:v>-0.6060213304060263</c:v>
                </c:pt>
                <c:pt idx="60">
                  <c:v>-0.587198793224755</c:v>
                </c:pt>
                <c:pt idx="61">
                  <c:v>-0.5732056727059386</c:v>
                </c:pt>
                <c:pt idx="62">
                  <c:v>-0.5631545444944098</c:v>
                </c:pt>
                <c:pt idx="63">
                  <c:v>-0.5582756148851</c:v>
                </c:pt>
                <c:pt idx="64">
                  <c:v>-0.5539946493262679</c:v>
                </c:pt>
                <c:pt idx="65">
                  <c:v>-0.5528158603223011</c:v>
                </c:pt>
                <c:pt idx="66">
                  <c:v>-0.5522102788953844</c:v>
                </c:pt>
                <c:pt idx="67">
                  <c:v>-0.5506525254135674</c:v>
                </c:pt>
                <c:pt idx="68">
                  <c:v>-0.5490719198024326</c:v>
                </c:pt>
                <c:pt idx="69">
                  <c:v>-0.5455107963171051</c:v>
                </c:pt>
                <c:pt idx="70">
                  <c:v>-0.5401557806803452</c:v>
                </c:pt>
                <c:pt idx="71">
                  <c:v>-0.5366003702273471</c:v>
                </c:pt>
                <c:pt idx="72">
                  <c:v>-0.534631278417813</c:v>
                </c:pt>
                <c:pt idx="73">
                  <c:v>-0.5335267588341286</c:v>
                </c:pt>
                <c:pt idx="74">
                  <c:v>-0.5332925245086231</c:v>
                </c:pt>
                <c:pt idx="75">
                  <c:v>-0.5357891196365719</c:v>
                </c:pt>
                <c:pt idx="76">
                  <c:v>-0.5392188433783232</c:v>
                </c:pt>
                <c:pt idx="77">
                  <c:v>-0.541525004095292</c:v>
                </c:pt>
                <c:pt idx="78">
                  <c:v>-0.5410927179823672</c:v>
                </c:pt>
                <c:pt idx="79">
                  <c:v>-0.5398796507844241</c:v>
                </c:pt>
                <c:pt idx="80">
                  <c:v>-0.5331420813239488</c:v>
                </c:pt>
                <c:pt idx="81">
                  <c:v>-0.5215560517599206</c:v>
                </c:pt>
                <c:pt idx="82">
                  <c:v>-0.5038075646565768</c:v>
                </c:pt>
                <c:pt idx="83">
                  <c:v>-0.48074405314277907</c:v>
                </c:pt>
                <c:pt idx="84">
                  <c:v>-0.45077348554273367</c:v>
                </c:pt>
                <c:pt idx="85">
                  <c:v>-0.41829680109419043</c:v>
                </c:pt>
                <c:pt idx="86">
                  <c:v>-0.3829102788458715</c:v>
                </c:pt>
                <c:pt idx="87">
                  <c:v>-0.3476684867498974</c:v>
                </c:pt>
                <c:pt idx="88">
                  <c:v>-0.3125676161180486</c:v>
                </c:pt>
                <c:pt idx="89">
                  <c:v>-0.2774324672922234</c:v>
                </c:pt>
                <c:pt idx="90">
                  <c:v>-0.24240396173654702</c:v>
                </c:pt>
                <c:pt idx="91">
                  <c:v>-0.2075430384625331</c:v>
                </c:pt>
                <c:pt idx="92">
                  <c:v>-0.17381710427796052</c:v>
                </c:pt>
                <c:pt idx="93">
                  <c:v>-0.14271535627669343</c:v>
                </c:pt>
                <c:pt idx="94">
                  <c:v>-0.11340369173863914</c:v>
                </c:pt>
                <c:pt idx="95">
                  <c:v>-0.08675239592197659</c:v>
                </c:pt>
                <c:pt idx="96">
                  <c:v>-0.06400881421862534</c:v>
                </c:pt>
                <c:pt idx="97">
                  <c:v>-0.04551953725656912</c:v>
                </c:pt>
                <c:pt idx="98">
                  <c:v>-0.03077229647027153</c:v>
                </c:pt>
                <c:pt idx="99">
                  <c:v>-0.021222010759620394</c:v>
                </c:pt>
                <c:pt idx="100">
                  <c:v>-0.03083894851411456</c:v>
                </c:pt>
              </c:numCache>
            </c:numRef>
          </c:val>
        </c:ser>
        <c:ser>
          <c:idx val="1"/>
          <c:order val="1"/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Pt>
            <c:idx val="82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83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84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85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86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87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88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89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90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91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92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93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94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95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96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97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98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99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dPt>
            <c:idx val="100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  <a:ln w="3175">
                <a:noFill/>
              </a:ln>
            </c:spPr>
          </c:dPt>
          <c:cat>
            <c:strRef>
              <c:f>'Datos 2060'!$A$12:$A$112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 y +</c:v>
                </c:pt>
              </c:strCache>
            </c:strRef>
          </c:cat>
          <c:val>
            <c:numRef>
              <c:f>'Datos 2060'!$H$12:$H$112</c:f>
              <c:numCache>
                <c:ptCount val="101"/>
                <c:pt idx="0">
                  <c:v>0.3851897787453031</c:v>
                </c:pt>
                <c:pt idx="1">
                  <c:v>0.38747880036528365</c:v>
                </c:pt>
                <c:pt idx="2">
                  <c:v>0.39086472419250956</c:v>
                </c:pt>
                <c:pt idx="3">
                  <c:v>0.39482195125267566</c:v>
                </c:pt>
                <c:pt idx="4">
                  <c:v>0.39940761186907603</c:v>
                </c:pt>
                <c:pt idx="5">
                  <c:v>0.40446745416881685</c:v>
                </c:pt>
                <c:pt idx="6">
                  <c:v>0.4098910261935296</c:v>
                </c:pt>
                <c:pt idx="7">
                  <c:v>0.41556978032895564</c:v>
                </c:pt>
                <c:pt idx="8">
                  <c:v>0.42137993420795794</c:v>
                </c:pt>
                <c:pt idx="9">
                  <c:v>0.4272529314425837</c:v>
                </c:pt>
                <c:pt idx="10">
                  <c:v>0.43317163293584465</c:v>
                </c:pt>
                <c:pt idx="11">
                  <c:v>0.4389741694384078</c:v>
                </c:pt>
                <c:pt idx="12">
                  <c:v>0.44449867170094</c:v>
                </c:pt>
                <c:pt idx="13">
                  <c:v>0.4496194530121944</c:v>
                </c:pt>
                <c:pt idx="14">
                  <c:v>0.45428509608120643</c:v>
                </c:pt>
                <c:pt idx="15">
                  <c:v>0.45852226172551325</c:v>
                </c:pt>
                <c:pt idx="16">
                  <c:v>0.4622014545456484</c:v>
                </c:pt>
                <c:pt idx="17">
                  <c:v>0.46544264822052944</c:v>
                </c:pt>
                <c:pt idx="18">
                  <c:v>0.4688419024565239</c:v>
                </c:pt>
                <c:pt idx="19">
                  <c:v>0.4726829645259922</c:v>
                </c:pt>
                <c:pt idx="20">
                  <c:v>0.47676016526507575</c:v>
                </c:pt>
                <c:pt idx="21">
                  <c:v>0.48096876574773556</c:v>
                </c:pt>
                <c:pt idx="22">
                  <c:v>0.4851887922950542</c:v>
                </c:pt>
                <c:pt idx="23">
                  <c:v>0.48943167097169044</c:v>
                </c:pt>
                <c:pt idx="24">
                  <c:v>0.49364217579846004</c:v>
                </c:pt>
                <c:pt idx="25">
                  <c:v>0.497601307202736</c:v>
                </c:pt>
                <c:pt idx="26">
                  <c:v>0.501263360925883</c:v>
                </c:pt>
                <c:pt idx="27">
                  <c:v>0.5046664238500971</c:v>
                </c:pt>
                <c:pt idx="28">
                  <c:v>0.5079875999775897</c:v>
                </c:pt>
                <c:pt idx="29">
                  <c:v>0.5110516896502592</c:v>
                </c:pt>
                <c:pt idx="30">
                  <c:v>0.514247179066505</c:v>
                </c:pt>
                <c:pt idx="31">
                  <c:v>0.5178597198427971</c:v>
                </c:pt>
                <c:pt idx="32">
                  <c:v>0.5220130943462727</c:v>
                </c:pt>
                <c:pt idx="33">
                  <c:v>0.526686354791724</c:v>
                </c:pt>
                <c:pt idx="34">
                  <c:v>0.5319975705139585</c:v>
                </c:pt>
                <c:pt idx="35">
                  <c:v>0.5381181324828583</c:v>
                </c:pt>
                <c:pt idx="36">
                  <c:v>0.5448690323521023</c:v>
                </c:pt>
                <c:pt idx="37">
                  <c:v>0.5522521744658001</c:v>
                </c:pt>
                <c:pt idx="38">
                  <c:v>0.5604808453642495</c:v>
                </c:pt>
                <c:pt idx="39">
                  <c:v>0.5695912275855366</c:v>
                </c:pt>
                <c:pt idx="40">
                  <c:v>0.5796823470233712</c:v>
                </c:pt>
                <c:pt idx="41">
                  <c:v>0.5905294910727966</c:v>
                </c:pt>
                <c:pt idx="42">
                  <c:v>0.601999355646127</c:v>
                </c:pt>
                <c:pt idx="43">
                  <c:v>0.6140195756671898</c:v>
                </c:pt>
                <c:pt idx="44">
                  <c:v>0.620939962162206</c:v>
                </c:pt>
                <c:pt idx="45">
                  <c:v>0.6273709322210034</c:v>
                </c:pt>
                <c:pt idx="46">
                  <c:v>0.6330306429153314</c:v>
                </c:pt>
                <c:pt idx="47">
                  <c:v>0.6376143991876221</c:v>
                </c:pt>
                <c:pt idx="48">
                  <c:v>0.6407965581950992</c:v>
                </c:pt>
                <c:pt idx="49">
                  <c:v>0.6423333638917085</c:v>
                </c:pt>
                <c:pt idx="50">
                  <c:v>0.6421943467716931</c:v>
                </c:pt>
                <c:pt idx="51">
                  <c:v>0.6404480632230056</c:v>
                </c:pt>
                <c:pt idx="52">
                  <c:v>0.6389417270321532</c:v>
                </c:pt>
                <c:pt idx="53">
                  <c:v>0.6360756891469029</c:v>
                </c:pt>
                <c:pt idx="54">
                  <c:v>0.6321489315924936</c:v>
                </c:pt>
                <c:pt idx="55">
                  <c:v>0.627412827791419</c:v>
                </c:pt>
                <c:pt idx="56">
                  <c:v>0.6219206993787534</c:v>
                </c:pt>
                <c:pt idx="57">
                  <c:v>0.6047473241965696</c:v>
                </c:pt>
                <c:pt idx="58">
                  <c:v>0.6050539235982475</c:v>
                </c:pt>
                <c:pt idx="59">
                  <c:v>0.589904866204782</c:v>
                </c:pt>
                <c:pt idx="60">
                  <c:v>0.5762869014755962</c:v>
                </c:pt>
                <c:pt idx="61">
                  <c:v>0.563000292621516</c:v>
                </c:pt>
                <c:pt idx="62">
                  <c:v>0.557205373495392</c:v>
                </c:pt>
                <c:pt idx="63">
                  <c:v>0.5541355707903931</c:v>
                </c:pt>
                <c:pt idx="64">
                  <c:v>0.5523112091332039</c:v>
                </c:pt>
                <c:pt idx="65">
                  <c:v>0.5533128941349591</c:v>
                </c:pt>
                <c:pt idx="66">
                  <c:v>0.5546326046030511</c:v>
                </c:pt>
                <c:pt idx="67">
                  <c:v>0.5563960272487266</c:v>
                </c:pt>
                <c:pt idx="68">
                  <c:v>0.5582927539820882</c:v>
                </c:pt>
                <c:pt idx="69">
                  <c:v>0.5584298667579939</c:v>
                </c:pt>
                <c:pt idx="70">
                  <c:v>0.556851165490969</c:v>
                </c:pt>
                <c:pt idx="71">
                  <c:v>0.5581765889913904</c:v>
                </c:pt>
                <c:pt idx="72">
                  <c:v>0.561354939310648</c:v>
                </c:pt>
                <c:pt idx="73">
                  <c:v>0.5657882523982644</c:v>
                </c:pt>
                <c:pt idx="74">
                  <c:v>0.5724610741590064</c:v>
                </c:pt>
                <c:pt idx="75">
                  <c:v>0.5830758882270362</c:v>
                </c:pt>
                <c:pt idx="76">
                  <c:v>0.5941629796342967</c:v>
                </c:pt>
                <c:pt idx="77">
                  <c:v>0.6045378463444915</c:v>
                </c:pt>
                <c:pt idx="78">
                  <c:v>0.6126370218434745</c:v>
                </c:pt>
                <c:pt idx="79">
                  <c:v>0.619841155610851</c:v>
                </c:pt>
                <c:pt idx="80">
                  <c:v>0.6208714057742531</c:v>
                </c:pt>
                <c:pt idx="81">
                  <c:v>0.6176968641432152</c:v>
                </c:pt>
                <c:pt idx="82">
                  <c:v>0.6067297464148722</c:v>
                </c:pt>
                <c:pt idx="83">
                  <c:v>0.5906018561489691</c:v>
                </c:pt>
                <c:pt idx="84">
                  <c:v>0.566479529310122</c:v>
                </c:pt>
                <c:pt idx="85">
                  <c:v>0.5399634419252554</c:v>
                </c:pt>
                <c:pt idx="86">
                  <c:v>0.5096005794385909</c:v>
                </c:pt>
                <c:pt idx="87">
                  <c:v>0.47913297802588756</c:v>
                </c:pt>
                <c:pt idx="88">
                  <c:v>0.44770177849362497</c:v>
                </c:pt>
                <c:pt idx="89">
                  <c:v>0.4156840409755437</c:v>
                </c:pt>
                <c:pt idx="90">
                  <c:v>0.3828950440929931</c:v>
                </c:pt>
                <c:pt idx="91">
                  <c:v>0.3486949282250801</c:v>
                </c:pt>
                <c:pt idx="92">
                  <c:v>0.3136740400458429</c:v>
                </c:pt>
                <c:pt idx="93">
                  <c:v>0.27893118610663664</c:v>
                </c:pt>
                <c:pt idx="94">
                  <c:v>0.24179457162141074</c:v>
                </c:pt>
                <c:pt idx="95">
                  <c:v>0.20371721114594327</c:v>
                </c:pt>
                <c:pt idx="96">
                  <c:v>0.16704525662350878</c:v>
                </c:pt>
                <c:pt idx="97">
                  <c:v>0.13270041060325088</c:v>
                </c:pt>
                <c:pt idx="98">
                  <c:v>0.10048652564186013</c:v>
                </c:pt>
                <c:pt idx="99">
                  <c:v>0.06965519450418478</c:v>
                </c:pt>
                <c:pt idx="100">
                  <c:v>0.10200619224148119</c:v>
                </c:pt>
              </c:numCache>
            </c:numRef>
          </c:val>
        </c:ser>
        <c:overlap val="100"/>
        <c:gapWidth val="0"/>
        <c:axId val="35539115"/>
        <c:axId val="51416580"/>
      </c:barChart>
      <c:catAx>
        <c:axId val="35539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Edad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51416580"/>
        <c:crosses val="autoZero"/>
        <c:auto val="1"/>
        <c:lblOffset val="100"/>
        <c:tickLblSkip val="5"/>
        <c:noMultiLvlLbl val="0"/>
      </c:catAx>
      <c:valAx>
        <c:axId val="51416580"/>
        <c:scaling>
          <c:orientation val="minMax"/>
          <c:max val="1.5"/>
          <c:min val="-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Porcentaje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35539115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1200" verticalDpi="1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0.24625</cdr:x>
      <cdr:y>0.3245</cdr:y>
    </cdr:from>
    <cdr:to>
      <cdr:x>0.351</cdr:x>
      <cdr:y>0.3715</cdr:y>
    </cdr:to>
    <cdr:sp>
      <cdr:nvSpPr>
        <cdr:cNvPr id="1" name="TextBox 1"/>
        <cdr:cNvSpPr txBox="1">
          <a:spLocks noChangeArrowheads="1"/>
        </cdr:cNvSpPr>
      </cdr:nvSpPr>
      <cdr:spPr>
        <a:xfrm>
          <a:off x="2266950" y="1857375"/>
          <a:ext cx="9715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25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Varones</a:t>
          </a:r>
        </a:p>
      </cdr:txBody>
    </cdr:sp>
  </cdr:relSizeAnchor>
  <cdr:relSizeAnchor xmlns:cdr="http://schemas.openxmlformats.org/drawingml/2006/chartDrawing">
    <cdr:from>
      <cdr:x>0.78875</cdr:x>
      <cdr:y>0.311</cdr:y>
    </cdr:from>
    <cdr:to>
      <cdr:x>0.90125</cdr:x>
      <cdr:y>0.358</cdr:y>
    </cdr:to>
    <cdr:sp>
      <cdr:nvSpPr>
        <cdr:cNvPr id="2" name="TextBox 2"/>
        <cdr:cNvSpPr txBox="1">
          <a:spLocks noChangeArrowheads="1"/>
        </cdr:cNvSpPr>
      </cdr:nvSpPr>
      <cdr:spPr>
        <a:xfrm>
          <a:off x="7286625" y="1781175"/>
          <a:ext cx="10382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25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Mujeres</a:t>
          </a:r>
        </a:p>
      </cdr:txBody>
    </cdr:sp>
  </cdr:relSizeAnchor>
  <cdr:relSizeAnchor xmlns:cdr="http://schemas.openxmlformats.org/drawingml/2006/chartDrawing">
    <cdr:from>
      <cdr:x>0.08975</cdr:x>
      <cdr:y>0.92875</cdr:y>
    </cdr:from>
    <cdr:to>
      <cdr:x>0.9655</cdr:x>
      <cdr:y>0.98025</cdr:y>
    </cdr:to>
    <cdr:sp>
      <cdr:nvSpPr>
        <cdr:cNvPr id="3" name="TextBox 3"/>
        <cdr:cNvSpPr txBox="1">
          <a:spLocks noChangeArrowheads="1"/>
        </cdr:cNvSpPr>
      </cdr:nvSpPr>
      <cdr:spPr>
        <a:xfrm>
          <a:off x="828675" y="5334000"/>
          <a:ext cx="80867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1200" b="0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Confederación Española de Cajas de Ahorro, 1975</a:t>
          </a:r>
          <a:r>
            <a:rPr lang="en-US" cap="none" sz="12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.  Estadísticas Básicas de España 1900-1970.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0.24025</cdr:x>
      <cdr:y>0.2995</cdr:y>
    </cdr:from>
    <cdr:to>
      <cdr:x>0.344</cdr:x>
      <cdr:y>0.34475</cdr:y>
    </cdr:to>
    <cdr:sp>
      <cdr:nvSpPr>
        <cdr:cNvPr id="1" name="TextBox 1"/>
        <cdr:cNvSpPr txBox="1">
          <a:spLocks noChangeArrowheads="1"/>
        </cdr:cNvSpPr>
      </cdr:nvSpPr>
      <cdr:spPr>
        <a:xfrm>
          <a:off x="2219325" y="1714500"/>
          <a:ext cx="9620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25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Varones</a:t>
          </a:r>
        </a:p>
      </cdr:txBody>
    </cdr:sp>
  </cdr:relSizeAnchor>
  <cdr:relSizeAnchor xmlns:cdr="http://schemas.openxmlformats.org/drawingml/2006/chartDrawing">
    <cdr:from>
      <cdr:x>0.792</cdr:x>
      <cdr:y>0.2825</cdr:y>
    </cdr:from>
    <cdr:to>
      <cdr:x>0.90525</cdr:x>
      <cdr:y>0.3285</cdr:y>
    </cdr:to>
    <cdr:sp>
      <cdr:nvSpPr>
        <cdr:cNvPr id="2" name="TextBox 2"/>
        <cdr:cNvSpPr txBox="1">
          <a:spLocks noChangeArrowheads="1"/>
        </cdr:cNvSpPr>
      </cdr:nvSpPr>
      <cdr:spPr>
        <a:xfrm>
          <a:off x="7315200" y="1619250"/>
          <a:ext cx="1047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25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Mujeres</a:t>
          </a:r>
        </a:p>
      </cdr:txBody>
    </cdr:sp>
  </cdr:relSizeAnchor>
  <cdr:relSizeAnchor xmlns:cdr="http://schemas.openxmlformats.org/drawingml/2006/chartDrawing">
    <cdr:from>
      <cdr:x>0.06675</cdr:x>
      <cdr:y>0.93075</cdr:y>
    </cdr:from>
    <cdr:to>
      <cdr:x>0.945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609600" y="5343525"/>
          <a:ext cx="811530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Nota: el sombreado corresponde a las generaciones pertenecientes al Baby Boom
Fuente: INE: INEBASE: Revisión del Padrón Municipal a 1 de enero de 2009.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0.243</cdr:x>
      <cdr:y>0.25975</cdr:y>
    </cdr:from>
    <cdr:to>
      <cdr:x>0.34175</cdr:x>
      <cdr:y>0.30625</cdr:y>
    </cdr:to>
    <cdr:sp>
      <cdr:nvSpPr>
        <cdr:cNvPr id="1" name="TextBox 1"/>
        <cdr:cNvSpPr txBox="1">
          <a:spLocks noChangeArrowheads="1"/>
        </cdr:cNvSpPr>
      </cdr:nvSpPr>
      <cdr:spPr>
        <a:xfrm>
          <a:off x="2238375" y="1485900"/>
          <a:ext cx="9144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75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Varones</a:t>
          </a:r>
        </a:p>
      </cdr:txBody>
    </cdr:sp>
  </cdr:relSizeAnchor>
  <cdr:relSizeAnchor xmlns:cdr="http://schemas.openxmlformats.org/drawingml/2006/chartDrawing">
    <cdr:from>
      <cdr:x>0.80725</cdr:x>
      <cdr:y>0.24825</cdr:y>
    </cdr:from>
    <cdr:to>
      <cdr:x>0.91275</cdr:x>
      <cdr:y>0.294</cdr:y>
    </cdr:to>
    <cdr:sp>
      <cdr:nvSpPr>
        <cdr:cNvPr id="2" name="TextBox 2"/>
        <cdr:cNvSpPr txBox="1">
          <a:spLocks noChangeArrowheads="1"/>
        </cdr:cNvSpPr>
      </cdr:nvSpPr>
      <cdr:spPr>
        <a:xfrm>
          <a:off x="7458075" y="1419225"/>
          <a:ext cx="9715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75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Mujeres</a:t>
          </a:r>
        </a:p>
      </cdr:txBody>
    </cdr:sp>
  </cdr:relSizeAnchor>
  <cdr:relSizeAnchor xmlns:cdr="http://schemas.openxmlformats.org/drawingml/2006/chartDrawing">
    <cdr:from>
      <cdr:x>0.1215</cdr:x>
      <cdr:y>0.92025</cdr:y>
    </cdr:from>
    <cdr:to>
      <cdr:x>0.9625</cdr:x>
      <cdr:y>0.99825</cdr:y>
    </cdr:to>
    <cdr:sp>
      <cdr:nvSpPr>
        <cdr:cNvPr id="3" name="TextBox 3"/>
        <cdr:cNvSpPr txBox="1">
          <a:spLocks noChangeArrowheads="1"/>
        </cdr:cNvSpPr>
      </cdr:nvSpPr>
      <cdr:spPr>
        <a:xfrm>
          <a:off x="1114425" y="5276850"/>
          <a:ext cx="777240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Nota: el sombreado corresponde a las generaciones pertenecientes al Baby Boom
Fuente: </a:t>
          </a:r>
          <a:r>
            <a:rPr lang="en-US" cap="none" sz="1175" b="0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Proyecciones de población Base Censo 2001</a:t>
          </a:r>
          <a:r>
            <a:rPr lang="en-US" cap="none" sz="1175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: Escenario 1. Población a 1 de enero. INE, 2009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2004\0-segundaparte\19-melilla\&#205;ndic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ortalmayores\estadisticas\documentos\informe2004\xls\cap1\distribuci&#243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Tabla 1"/>
      <sheetName val=" Gráfico 1"/>
      <sheetName val="Tabla 1-2"/>
      <sheetName val="Datos pevios g-1-2"/>
      <sheetName val="¡¡¡Gráfico 1-2!!!"/>
      <sheetName val="Tabla 1-3"/>
      <sheetName val="Datos previos g-1-3"/>
      <sheetName val="¡¡¡Gráfico 1-3!!!"/>
      <sheetName val="Tabla 2"/>
      <sheetName val="Gráfico 2"/>
      <sheetName val="Tabla 3"/>
      <sheetName val="Tabla 3-cont"/>
      <sheetName val="Tabla 4"/>
      <sheetName val="Tabla 5"/>
      <sheetName val="Datos previos g-5"/>
      <sheetName val="Gráfico 5"/>
      <sheetName val="Tabla 6"/>
      <sheetName val="Datos pevios g-6"/>
      <sheetName val="Gráfico 6"/>
      <sheetName val="Tabla 7"/>
      <sheetName val="Gráfico 7"/>
      <sheetName val="Tabla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workbookViewId="0" topLeftCell="A1">
      <selection activeCell="P8" sqref="P8"/>
    </sheetView>
  </sheetViews>
  <sheetFormatPr defaultColWidth="11.421875" defaultRowHeight="12.75"/>
  <cols>
    <col min="1" max="1" width="12.28125" style="2" customWidth="1"/>
    <col min="2" max="2" width="10.7109375" style="2" customWidth="1"/>
    <col min="3" max="4" width="8.8515625" style="2" bestFit="1" customWidth="1"/>
    <col min="5" max="5" width="14.140625" style="2" customWidth="1"/>
    <col min="6" max="6" width="14.8515625" style="37" bestFit="1" customWidth="1"/>
    <col min="7" max="7" width="10.7109375" style="2" customWidth="1"/>
    <col min="8" max="9" width="8.8515625" style="2" bestFit="1" customWidth="1"/>
    <col min="10" max="10" width="14.28125" style="2" customWidth="1"/>
    <col min="11" max="12" width="11.421875" style="2" customWidth="1"/>
    <col min="13" max="13" width="14.8515625" style="37" bestFit="1" customWidth="1"/>
    <col min="14" max="15" width="11.421875" style="2" customWidth="1"/>
    <col min="16" max="16" width="12.28125" style="2" bestFit="1" customWidth="1"/>
    <col min="17" max="16384" width="11.421875" style="2" customWidth="1"/>
  </cols>
  <sheetData>
    <row r="1" spans="1:13" ht="12.75">
      <c r="A1" s="1"/>
      <c r="F1" s="3"/>
      <c r="G1" s="4"/>
      <c r="H1" s="4"/>
      <c r="I1" s="4"/>
      <c r="M1" s="3"/>
    </row>
    <row r="2" spans="1:13" ht="18">
      <c r="A2" s="65" t="s">
        <v>10</v>
      </c>
      <c r="F2" s="3"/>
      <c r="G2" s="4"/>
      <c r="H2" s="4"/>
      <c r="I2" s="4"/>
      <c r="M2" s="3"/>
    </row>
    <row r="3" spans="6:16" ht="12.75">
      <c r="F3" s="3"/>
      <c r="G3" s="4"/>
      <c r="H3" s="5"/>
      <c r="I3" s="4"/>
      <c r="M3" s="3"/>
      <c r="N3" s="3"/>
      <c r="O3" s="3"/>
      <c r="P3" s="3"/>
    </row>
    <row r="4" spans="1:16" ht="25.5" customHeight="1">
      <c r="A4" s="84" t="s">
        <v>4</v>
      </c>
      <c r="B4" s="82">
        <v>1900</v>
      </c>
      <c r="C4" s="82"/>
      <c r="D4" s="83"/>
      <c r="F4" s="2"/>
      <c r="G4" s="82">
        <v>1900</v>
      </c>
      <c r="H4" s="82"/>
      <c r="I4" s="83"/>
      <c r="M4" s="3"/>
      <c r="N4" s="3"/>
      <c r="O4" s="3"/>
      <c r="P4" s="3"/>
    </row>
    <row r="5" spans="1:15" s="8" customFormat="1" ht="41.25" customHeight="1">
      <c r="A5" s="85"/>
      <c r="B5" s="6" t="s">
        <v>0</v>
      </c>
      <c r="C5" s="6" t="s">
        <v>5</v>
      </c>
      <c r="D5" s="7" t="s">
        <v>6</v>
      </c>
      <c r="F5" s="79" t="s">
        <v>118</v>
      </c>
      <c r="G5" s="6" t="s">
        <v>0</v>
      </c>
      <c r="H5" s="6" t="s">
        <v>2</v>
      </c>
      <c r="I5" s="7" t="s">
        <v>3</v>
      </c>
      <c r="M5" s="79" t="s">
        <v>118</v>
      </c>
      <c r="N5" s="9" t="s">
        <v>102</v>
      </c>
      <c r="O5" s="9" t="s">
        <v>103</v>
      </c>
    </row>
    <row r="6" spans="1:15" s="1" customFormat="1" ht="12.75">
      <c r="A6" s="10" t="s">
        <v>7</v>
      </c>
      <c r="B6" s="11">
        <f>G6</f>
        <v>16782368.000000007</v>
      </c>
      <c r="C6" s="11">
        <f>H6</f>
        <v>8393013.999999998</v>
      </c>
      <c r="D6" s="11">
        <f>I6</f>
        <v>8389353.999999998</v>
      </c>
      <c r="E6" s="12"/>
      <c r="F6" s="10" t="s">
        <v>7</v>
      </c>
      <c r="G6" s="11">
        <f>SUM(G7:G107)</f>
        <v>16782368.000000007</v>
      </c>
      <c r="H6" s="11">
        <f>SUM(H7:H107)</f>
        <v>8393013.999999998</v>
      </c>
      <c r="I6" s="11">
        <f>SUM(I7:I107)</f>
        <v>8389353.999999998</v>
      </c>
      <c r="M6" s="10" t="s">
        <v>7</v>
      </c>
      <c r="N6" s="11"/>
      <c r="O6" s="11"/>
    </row>
    <row r="7" spans="1:15" ht="12.75">
      <c r="A7" s="13">
        <v>0</v>
      </c>
      <c r="B7" s="14">
        <f aca="true" t="shared" si="0" ref="B7:B70">G7</f>
        <v>382501</v>
      </c>
      <c r="C7" s="14">
        <f aca="true" t="shared" si="1" ref="C7:C38">-H7</f>
        <v>-193464</v>
      </c>
      <c r="D7" s="14">
        <f aca="true" t="shared" si="2" ref="D7:D70">I7</f>
        <v>189037</v>
      </c>
      <c r="E7" s="12"/>
      <c r="F7" s="13">
        <v>0</v>
      </c>
      <c r="G7" s="14">
        <f aca="true" t="shared" si="3" ref="G7:G38">H7+I7</f>
        <v>382501</v>
      </c>
      <c r="H7" s="14">
        <v>193464</v>
      </c>
      <c r="I7" s="14">
        <v>189037</v>
      </c>
      <c r="M7" s="13">
        <v>0</v>
      </c>
      <c r="N7" s="15">
        <f>C7*100/$B$6</f>
        <v>-1.1527812999929445</v>
      </c>
      <c r="O7" s="15">
        <f>D7*100/$B$6</f>
        <v>1.1264024242586024</v>
      </c>
    </row>
    <row r="8" spans="1:15" ht="12.75">
      <c r="A8" s="13">
        <f>A7+1</f>
        <v>1</v>
      </c>
      <c r="B8" s="14">
        <f t="shared" si="0"/>
        <v>443986</v>
      </c>
      <c r="C8" s="14">
        <f t="shared" si="1"/>
        <v>-225374</v>
      </c>
      <c r="D8" s="14">
        <f t="shared" si="2"/>
        <v>218612</v>
      </c>
      <c r="E8" s="12"/>
      <c r="F8" s="13">
        <v>1</v>
      </c>
      <c r="G8" s="14">
        <f t="shared" si="3"/>
        <v>443986</v>
      </c>
      <c r="H8" s="14">
        <v>225374</v>
      </c>
      <c r="I8" s="14">
        <v>218612</v>
      </c>
      <c r="M8" s="13">
        <v>1</v>
      </c>
      <c r="N8" s="15">
        <f aca="true" t="shared" si="4" ref="N8:N71">C8*100/$B$6</f>
        <v>-1.342921332674864</v>
      </c>
      <c r="O8" s="15">
        <f aca="true" t="shared" si="5" ref="O8:O71">D8*100/$B$6</f>
        <v>1.3026290449595666</v>
      </c>
    </row>
    <row r="9" spans="1:15" ht="12.75">
      <c r="A9" s="13">
        <f aca="true" t="shared" si="6" ref="A9:A72">A8+1</f>
        <v>2</v>
      </c>
      <c r="B9" s="14">
        <f t="shared" si="0"/>
        <v>449260</v>
      </c>
      <c r="C9" s="14">
        <f t="shared" si="1"/>
        <v>-227519</v>
      </c>
      <c r="D9" s="14">
        <f t="shared" si="2"/>
        <v>221741</v>
      </c>
      <c r="E9" s="12"/>
      <c r="F9" s="13">
        <v>2</v>
      </c>
      <c r="G9" s="14">
        <f t="shared" si="3"/>
        <v>449260</v>
      </c>
      <c r="H9" s="14">
        <v>227519</v>
      </c>
      <c r="I9" s="14">
        <v>221741</v>
      </c>
      <c r="M9" s="13">
        <v>2</v>
      </c>
      <c r="N9" s="15">
        <f t="shared" si="4"/>
        <v>-1.3557026040663624</v>
      </c>
      <c r="O9" s="15">
        <f t="shared" si="5"/>
        <v>1.3212736128775147</v>
      </c>
    </row>
    <row r="10" spans="1:15" ht="12.75">
      <c r="A10" s="13">
        <f t="shared" si="6"/>
        <v>3</v>
      </c>
      <c r="B10" s="14">
        <f t="shared" si="0"/>
        <v>443823</v>
      </c>
      <c r="C10" s="14">
        <f t="shared" si="1"/>
        <v>-223668</v>
      </c>
      <c r="D10" s="14">
        <f t="shared" si="2"/>
        <v>220155</v>
      </c>
      <c r="E10" s="12"/>
      <c r="F10" s="13">
        <v>3</v>
      </c>
      <c r="G10" s="14">
        <f t="shared" si="3"/>
        <v>443823</v>
      </c>
      <c r="H10" s="14">
        <v>223668</v>
      </c>
      <c r="I10" s="14">
        <v>220155</v>
      </c>
      <c r="M10" s="13">
        <v>3</v>
      </c>
      <c r="N10" s="15">
        <f t="shared" si="4"/>
        <v>-1.3327559019084787</v>
      </c>
      <c r="O10" s="15">
        <f t="shared" si="5"/>
        <v>1.3118232182728915</v>
      </c>
    </row>
    <row r="11" spans="1:15" ht="12.75">
      <c r="A11" s="13">
        <f t="shared" si="6"/>
        <v>4</v>
      </c>
      <c r="B11" s="14">
        <f t="shared" si="0"/>
        <v>441482</v>
      </c>
      <c r="C11" s="14">
        <f t="shared" si="1"/>
        <v>-220997</v>
      </c>
      <c r="D11" s="14">
        <f t="shared" si="2"/>
        <v>220485</v>
      </c>
      <c r="E11" s="12"/>
      <c r="F11" s="13">
        <v>4</v>
      </c>
      <c r="G11" s="14">
        <f t="shared" si="3"/>
        <v>441482</v>
      </c>
      <c r="H11" s="14">
        <v>220997</v>
      </c>
      <c r="I11" s="14">
        <v>220485</v>
      </c>
      <c r="M11" s="13">
        <v>4</v>
      </c>
      <c r="N11" s="15">
        <f t="shared" si="4"/>
        <v>-1.3168403886745894</v>
      </c>
      <c r="O11" s="15">
        <f t="shared" si="5"/>
        <v>1.3137895677177374</v>
      </c>
    </row>
    <row r="12" spans="1:15" ht="12.75">
      <c r="A12" s="13">
        <f t="shared" si="6"/>
        <v>5</v>
      </c>
      <c r="B12" s="14">
        <f t="shared" si="0"/>
        <v>437192</v>
      </c>
      <c r="C12" s="14">
        <f t="shared" si="1"/>
        <v>-222619</v>
      </c>
      <c r="D12" s="14">
        <f t="shared" si="2"/>
        <v>214573</v>
      </c>
      <c r="E12" s="12"/>
      <c r="F12" s="13">
        <v>5</v>
      </c>
      <c r="G12" s="14">
        <f t="shared" si="3"/>
        <v>437192</v>
      </c>
      <c r="H12" s="14">
        <v>222619</v>
      </c>
      <c r="I12" s="14">
        <v>214573</v>
      </c>
      <c r="M12" s="13">
        <v>5</v>
      </c>
      <c r="N12" s="15">
        <f t="shared" si="4"/>
        <v>-1.326505294127741</v>
      </c>
      <c r="O12" s="15">
        <f t="shared" si="5"/>
        <v>1.2785621194815886</v>
      </c>
    </row>
    <row r="13" spans="1:15" ht="12.75">
      <c r="A13" s="13">
        <f t="shared" si="6"/>
        <v>6</v>
      </c>
      <c r="B13" s="14">
        <f t="shared" si="0"/>
        <v>429911</v>
      </c>
      <c r="C13" s="14">
        <f t="shared" si="1"/>
        <v>-214174</v>
      </c>
      <c r="D13" s="14">
        <f t="shared" si="2"/>
        <v>215737</v>
      </c>
      <c r="E13" s="12"/>
      <c r="F13" s="13">
        <v>6</v>
      </c>
      <c r="G13" s="14">
        <f t="shared" si="3"/>
        <v>429911</v>
      </c>
      <c r="H13" s="14">
        <v>214174</v>
      </c>
      <c r="I13" s="14">
        <v>215737</v>
      </c>
      <c r="M13" s="13">
        <v>6</v>
      </c>
      <c r="N13" s="15">
        <f t="shared" si="4"/>
        <v>-1.2761846242437296</v>
      </c>
      <c r="O13" s="15">
        <f t="shared" si="5"/>
        <v>1.2854979702506815</v>
      </c>
    </row>
    <row r="14" spans="1:15" ht="12.75">
      <c r="A14" s="13">
        <f t="shared" si="6"/>
        <v>7</v>
      </c>
      <c r="B14" s="14">
        <f t="shared" si="0"/>
        <v>427679</v>
      </c>
      <c r="C14" s="14">
        <f t="shared" si="1"/>
        <v>-215682</v>
      </c>
      <c r="D14" s="14">
        <f t="shared" si="2"/>
        <v>211997</v>
      </c>
      <c r="E14" s="12"/>
      <c r="F14" s="13">
        <v>7</v>
      </c>
      <c r="G14" s="14">
        <f t="shared" si="3"/>
        <v>427679</v>
      </c>
      <c r="H14" s="14">
        <v>215682</v>
      </c>
      <c r="I14" s="14">
        <v>211997</v>
      </c>
      <c r="M14" s="13">
        <v>7</v>
      </c>
      <c r="N14" s="15">
        <f t="shared" si="4"/>
        <v>-1.2851702453432072</v>
      </c>
      <c r="O14" s="15">
        <f t="shared" si="5"/>
        <v>1.2632126765424279</v>
      </c>
    </row>
    <row r="15" spans="1:15" ht="12.75">
      <c r="A15" s="13">
        <f t="shared" si="6"/>
        <v>8</v>
      </c>
      <c r="B15" s="14">
        <f t="shared" si="0"/>
        <v>411412</v>
      </c>
      <c r="C15" s="14">
        <f t="shared" si="1"/>
        <v>-210572</v>
      </c>
      <c r="D15" s="14">
        <f t="shared" si="2"/>
        <v>200840</v>
      </c>
      <c r="E15" s="12"/>
      <c r="F15" s="13">
        <v>8</v>
      </c>
      <c r="G15" s="14">
        <f t="shared" si="3"/>
        <v>411412</v>
      </c>
      <c r="H15" s="14">
        <v>210572</v>
      </c>
      <c r="I15" s="14">
        <v>200840</v>
      </c>
      <c r="M15" s="13">
        <v>8</v>
      </c>
      <c r="N15" s="15">
        <f t="shared" si="4"/>
        <v>-1.2547216221215023</v>
      </c>
      <c r="O15" s="15">
        <f t="shared" si="5"/>
        <v>1.1967321894025915</v>
      </c>
    </row>
    <row r="16" spans="1:15" ht="12.75">
      <c r="A16" s="13">
        <f t="shared" si="6"/>
        <v>9</v>
      </c>
      <c r="B16" s="14">
        <f t="shared" si="0"/>
        <v>388863</v>
      </c>
      <c r="C16" s="14">
        <f t="shared" si="1"/>
        <v>-195675</v>
      </c>
      <c r="D16" s="14">
        <f t="shared" si="2"/>
        <v>193188</v>
      </c>
      <c r="E16" s="12"/>
      <c r="F16" s="13">
        <v>9</v>
      </c>
      <c r="G16" s="14">
        <f t="shared" si="3"/>
        <v>388863</v>
      </c>
      <c r="H16" s="14">
        <v>195675</v>
      </c>
      <c r="I16" s="14">
        <v>193188</v>
      </c>
      <c r="M16" s="13">
        <v>9</v>
      </c>
      <c r="N16" s="15">
        <f t="shared" si="4"/>
        <v>-1.1659558412734121</v>
      </c>
      <c r="O16" s="15">
        <f t="shared" si="5"/>
        <v>1.1511367168208915</v>
      </c>
    </row>
    <row r="17" spans="1:15" ht="12.75">
      <c r="A17" s="13">
        <f t="shared" si="6"/>
        <v>10</v>
      </c>
      <c r="B17" s="14">
        <f t="shared" si="0"/>
        <v>381850</v>
      </c>
      <c r="C17" s="14">
        <f t="shared" si="1"/>
        <v>-190911</v>
      </c>
      <c r="D17" s="14">
        <f t="shared" si="2"/>
        <v>190939</v>
      </c>
      <c r="E17" s="12"/>
      <c r="F17" s="13">
        <v>10</v>
      </c>
      <c r="G17" s="14">
        <f t="shared" si="3"/>
        <v>381850</v>
      </c>
      <c r="H17" s="14">
        <v>190911</v>
      </c>
      <c r="I17" s="14">
        <v>190939</v>
      </c>
      <c r="M17" s="13">
        <v>10</v>
      </c>
      <c r="N17" s="15">
        <f t="shared" si="4"/>
        <v>-1.1375689056514546</v>
      </c>
      <c r="O17" s="15">
        <f t="shared" si="5"/>
        <v>1.1377357474225325</v>
      </c>
    </row>
    <row r="18" spans="1:15" ht="12.75">
      <c r="A18" s="13">
        <f t="shared" si="6"/>
        <v>11</v>
      </c>
      <c r="B18" s="14">
        <f t="shared" si="0"/>
        <v>371284</v>
      </c>
      <c r="C18" s="14">
        <f t="shared" si="1"/>
        <v>-188186</v>
      </c>
      <c r="D18" s="14">
        <f t="shared" si="2"/>
        <v>183098</v>
      </c>
      <c r="E18" s="12"/>
      <c r="F18" s="13">
        <v>11</v>
      </c>
      <c r="G18" s="14">
        <f t="shared" si="3"/>
        <v>371284</v>
      </c>
      <c r="H18" s="14">
        <v>188186</v>
      </c>
      <c r="I18" s="14">
        <v>183098</v>
      </c>
      <c r="M18" s="13">
        <v>11</v>
      </c>
      <c r="N18" s="15">
        <f t="shared" si="4"/>
        <v>-1.1213316261447723</v>
      </c>
      <c r="O18" s="15">
        <f t="shared" si="5"/>
        <v>1.091014092886057</v>
      </c>
    </row>
    <row r="19" spans="1:15" ht="12.75">
      <c r="A19" s="13">
        <f t="shared" si="6"/>
        <v>12</v>
      </c>
      <c r="B19" s="14">
        <f t="shared" si="0"/>
        <v>369002</v>
      </c>
      <c r="C19" s="14">
        <f t="shared" si="1"/>
        <v>-186276</v>
      </c>
      <c r="D19" s="14">
        <f t="shared" si="2"/>
        <v>182726</v>
      </c>
      <c r="E19" s="12"/>
      <c r="F19" s="13">
        <v>12</v>
      </c>
      <c r="G19" s="14">
        <f t="shared" si="3"/>
        <v>369002</v>
      </c>
      <c r="H19" s="14">
        <v>186276</v>
      </c>
      <c r="I19" s="14">
        <v>182726</v>
      </c>
      <c r="M19" s="13">
        <v>12</v>
      </c>
      <c r="N19" s="15">
        <f t="shared" si="4"/>
        <v>-1.1099506339033915</v>
      </c>
      <c r="O19" s="15">
        <f t="shared" si="5"/>
        <v>1.0887974807845944</v>
      </c>
    </row>
    <row r="20" spans="1:15" ht="12.75">
      <c r="A20" s="13">
        <f t="shared" si="6"/>
        <v>13</v>
      </c>
      <c r="B20" s="14">
        <f t="shared" si="0"/>
        <v>366358</v>
      </c>
      <c r="C20" s="14">
        <f t="shared" si="1"/>
        <v>-185521</v>
      </c>
      <c r="D20" s="14">
        <f t="shared" si="2"/>
        <v>180837</v>
      </c>
      <c r="E20" s="12"/>
      <c r="F20" s="13">
        <v>13</v>
      </c>
      <c r="G20" s="14">
        <f t="shared" si="3"/>
        <v>366358</v>
      </c>
      <c r="H20" s="14">
        <v>185521</v>
      </c>
      <c r="I20" s="14">
        <v>180837</v>
      </c>
      <c r="M20" s="13">
        <v>13</v>
      </c>
      <c r="N20" s="15">
        <f t="shared" si="4"/>
        <v>-1.1054518647189713</v>
      </c>
      <c r="O20" s="15">
        <f t="shared" si="5"/>
        <v>1.0775416198715217</v>
      </c>
    </row>
    <row r="21" spans="1:15" ht="12.75">
      <c r="A21" s="13">
        <f t="shared" si="6"/>
        <v>14</v>
      </c>
      <c r="B21" s="14">
        <f t="shared" si="0"/>
        <v>355145</v>
      </c>
      <c r="C21" s="14">
        <f t="shared" si="1"/>
        <v>-180792</v>
      </c>
      <c r="D21" s="14">
        <f t="shared" si="2"/>
        <v>174353</v>
      </c>
      <c r="E21" s="12"/>
      <c r="F21" s="13">
        <v>14</v>
      </c>
      <c r="G21" s="14">
        <f t="shared" si="3"/>
        <v>355145</v>
      </c>
      <c r="H21" s="14">
        <v>180792</v>
      </c>
      <c r="I21" s="14">
        <v>174353</v>
      </c>
      <c r="M21" s="13">
        <v>14</v>
      </c>
      <c r="N21" s="15">
        <f t="shared" si="4"/>
        <v>-1.077273481310861</v>
      </c>
      <c r="O21" s="15">
        <f t="shared" si="5"/>
        <v>1.0389058325976401</v>
      </c>
    </row>
    <row r="22" spans="1:15" ht="12.75">
      <c r="A22" s="13">
        <f t="shared" si="6"/>
        <v>15</v>
      </c>
      <c r="B22" s="14">
        <f t="shared" si="0"/>
        <v>324231</v>
      </c>
      <c r="C22" s="14">
        <f t="shared" si="1"/>
        <v>-160252</v>
      </c>
      <c r="D22" s="14">
        <f t="shared" si="2"/>
        <v>163979</v>
      </c>
      <c r="E22" s="12"/>
      <c r="F22" s="13">
        <v>15</v>
      </c>
      <c r="G22" s="14">
        <f t="shared" si="3"/>
        <v>324231</v>
      </c>
      <c r="H22" s="14">
        <v>160252</v>
      </c>
      <c r="I22" s="14">
        <v>163979</v>
      </c>
      <c r="M22" s="13">
        <v>15</v>
      </c>
      <c r="N22" s="15">
        <f t="shared" si="4"/>
        <v>-0.9548831249559057</v>
      </c>
      <c r="O22" s="15">
        <f t="shared" si="5"/>
        <v>0.9770909564133019</v>
      </c>
    </row>
    <row r="23" spans="1:15" ht="12.75">
      <c r="A23" s="13">
        <f t="shared" si="6"/>
        <v>16</v>
      </c>
      <c r="B23" s="14">
        <f t="shared" si="0"/>
        <v>318860</v>
      </c>
      <c r="C23" s="14">
        <f t="shared" si="1"/>
        <v>-154687</v>
      </c>
      <c r="D23" s="14">
        <f t="shared" si="2"/>
        <v>164173</v>
      </c>
      <c r="E23" s="12"/>
      <c r="F23" s="13">
        <v>16</v>
      </c>
      <c r="G23" s="14">
        <f t="shared" si="3"/>
        <v>318860</v>
      </c>
      <c r="H23" s="14">
        <v>154687</v>
      </c>
      <c r="I23" s="14">
        <v>164173</v>
      </c>
      <c r="M23" s="13">
        <v>16</v>
      </c>
      <c r="N23" s="15">
        <f t="shared" si="4"/>
        <v>-0.9217233229541858</v>
      </c>
      <c r="O23" s="15">
        <f t="shared" si="5"/>
        <v>0.978246931541484</v>
      </c>
    </row>
    <row r="24" spans="1:15" ht="12.75">
      <c r="A24" s="13">
        <f t="shared" si="6"/>
        <v>17</v>
      </c>
      <c r="B24" s="14">
        <f t="shared" si="0"/>
        <v>303004</v>
      </c>
      <c r="C24" s="14">
        <f t="shared" si="1"/>
        <v>-151209</v>
      </c>
      <c r="D24" s="14">
        <f t="shared" si="2"/>
        <v>151795</v>
      </c>
      <c r="E24" s="12"/>
      <c r="F24" s="13">
        <v>17</v>
      </c>
      <c r="G24" s="14">
        <f t="shared" si="3"/>
        <v>303004</v>
      </c>
      <c r="H24" s="14">
        <v>151209</v>
      </c>
      <c r="I24" s="14">
        <v>151795</v>
      </c>
      <c r="M24" s="13">
        <v>17</v>
      </c>
      <c r="N24" s="15">
        <f t="shared" si="4"/>
        <v>-0.900999191532446</v>
      </c>
      <c r="O24" s="15">
        <f t="shared" si="5"/>
        <v>0.9044909514557179</v>
      </c>
    </row>
    <row r="25" spans="1:15" ht="12.75">
      <c r="A25" s="13">
        <f t="shared" si="6"/>
        <v>18</v>
      </c>
      <c r="B25" s="14">
        <f t="shared" si="0"/>
        <v>304061</v>
      </c>
      <c r="C25" s="14">
        <f t="shared" si="1"/>
        <v>-153164</v>
      </c>
      <c r="D25" s="14">
        <f t="shared" si="2"/>
        <v>150897</v>
      </c>
      <c r="E25" s="12"/>
      <c r="F25" s="13">
        <v>18</v>
      </c>
      <c r="G25" s="14">
        <f t="shared" si="3"/>
        <v>304061</v>
      </c>
      <c r="H25" s="14">
        <v>153164</v>
      </c>
      <c r="I25" s="14">
        <v>150897</v>
      </c>
      <c r="M25" s="13">
        <v>18</v>
      </c>
      <c r="N25" s="15">
        <f t="shared" si="4"/>
        <v>-0.9126483223344878</v>
      </c>
      <c r="O25" s="15">
        <f t="shared" si="5"/>
        <v>0.8991400975118644</v>
      </c>
    </row>
    <row r="26" spans="1:15" ht="12.75">
      <c r="A26" s="13">
        <f t="shared" si="6"/>
        <v>19</v>
      </c>
      <c r="B26" s="14">
        <f t="shared" si="0"/>
        <v>284339</v>
      </c>
      <c r="C26" s="14">
        <f t="shared" si="1"/>
        <v>-135159</v>
      </c>
      <c r="D26" s="14">
        <f t="shared" si="2"/>
        <v>149180</v>
      </c>
      <c r="E26" s="12"/>
      <c r="F26" s="13">
        <v>19</v>
      </c>
      <c r="G26" s="14">
        <f t="shared" si="3"/>
        <v>284339</v>
      </c>
      <c r="H26" s="14">
        <v>135159</v>
      </c>
      <c r="I26" s="14">
        <v>149180</v>
      </c>
      <c r="M26" s="13">
        <v>19</v>
      </c>
      <c r="N26" s="15">
        <f t="shared" si="4"/>
        <v>-0.805363104896758</v>
      </c>
      <c r="O26" s="15">
        <f t="shared" si="5"/>
        <v>0.8889091217639843</v>
      </c>
    </row>
    <row r="27" spans="1:15" ht="12.75">
      <c r="A27" s="13">
        <f t="shared" si="6"/>
        <v>20</v>
      </c>
      <c r="B27" s="14">
        <f t="shared" si="0"/>
        <v>287707</v>
      </c>
      <c r="C27" s="14">
        <f t="shared" si="1"/>
        <v>-139211</v>
      </c>
      <c r="D27" s="14">
        <f t="shared" si="2"/>
        <v>148496</v>
      </c>
      <c r="E27" s="12"/>
      <c r="F27" s="13">
        <v>20</v>
      </c>
      <c r="G27" s="14">
        <f t="shared" si="3"/>
        <v>287707</v>
      </c>
      <c r="H27" s="14">
        <v>139211</v>
      </c>
      <c r="I27" s="14">
        <v>148496</v>
      </c>
      <c r="M27" s="13">
        <v>20</v>
      </c>
      <c r="N27" s="15">
        <f t="shared" si="4"/>
        <v>-0.8295074926255933</v>
      </c>
      <c r="O27" s="15">
        <f t="shared" si="5"/>
        <v>0.88483341564194</v>
      </c>
    </row>
    <row r="28" spans="1:15" ht="12.75">
      <c r="A28" s="13">
        <f t="shared" si="6"/>
        <v>21</v>
      </c>
      <c r="B28" s="14">
        <f t="shared" si="0"/>
        <v>278350</v>
      </c>
      <c r="C28" s="14">
        <f t="shared" si="1"/>
        <v>-145223</v>
      </c>
      <c r="D28" s="14">
        <f t="shared" si="2"/>
        <v>133127</v>
      </c>
      <c r="E28" s="12"/>
      <c r="F28" s="13">
        <v>21</v>
      </c>
      <c r="G28" s="14">
        <f t="shared" si="3"/>
        <v>278350</v>
      </c>
      <c r="H28" s="14">
        <v>145223</v>
      </c>
      <c r="I28" s="14">
        <v>133127</v>
      </c>
      <c r="M28" s="13">
        <v>21</v>
      </c>
      <c r="N28" s="15">
        <f t="shared" si="4"/>
        <v>-0.8653308043298773</v>
      </c>
      <c r="O28" s="15">
        <f t="shared" si="5"/>
        <v>0.7932551592242522</v>
      </c>
    </row>
    <row r="29" spans="1:15" ht="12.75">
      <c r="A29" s="13">
        <f t="shared" si="6"/>
        <v>22</v>
      </c>
      <c r="B29" s="14">
        <f t="shared" si="0"/>
        <v>280224</v>
      </c>
      <c r="C29" s="14">
        <f t="shared" si="1"/>
        <v>-145634</v>
      </c>
      <c r="D29" s="14">
        <f t="shared" si="2"/>
        <v>134590</v>
      </c>
      <c r="E29" s="12"/>
      <c r="F29" s="13">
        <v>22</v>
      </c>
      <c r="G29" s="14">
        <f t="shared" si="3"/>
        <v>280224</v>
      </c>
      <c r="H29" s="14">
        <v>145634</v>
      </c>
      <c r="I29" s="14">
        <v>134590</v>
      </c>
      <c r="M29" s="13">
        <v>22</v>
      </c>
      <c r="N29" s="15">
        <f t="shared" si="4"/>
        <v>-0.8677798031839127</v>
      </c>
      <c r="O29" s="15">
        <f t="shared" si="5"/>
        <v>0.801972641763069</v>
      </c>
    </row>
    <row r="30" spans="1:15" ht="12.75">
      <c r="A30" s="13">
        <f t="shared" si="6"/>
        <v>23</v>
      </c>
      <c r="B30" s="14">
        <f t="shared" si="0"/>
        <v>285804</v>
      </c>
      <c r="C30" s="14">
        <f t="shared" si="1"/>
        <v>-145474</v>
      </c>
      <c r="D30" s="14">
        <f t="shared" si="2"/>
        <v>140330</v>
      </c>
      <c r="E30" s="12"/>
      <c r="F30" s="13">
        <v>23</v>
      </c>
      <c r="G30" s="14">
        <f t="shared" si="3"/>
        <v>285804</v>
      </c>
      <c r="H30" s="14">
        <v>145474</v>
      </c>
      <c r="I30" s="14">
        <v>140330</v>
      </c>
      <c r="M30" s="13">
        <v>23</v>
      </c>
      <c r="N30" s="15">
        <f t="shared" si="4"/>
        <v>-0.8668264216348964</v>
      </c>
      <c r="O30" s="15">
        <f t="shared" si="5"/>
        <v>0.8361752048340254</v>
      </c>
    </row>
    <row r="31" spans="1:15" ht="12.75">
      <c r="A31" s="13">
        <f t="shared" si="6"/>
        <v>24</v>
      </c>
      <c r="B31" s="14">
        <f t="shared" si="0"/>
        <v>285615</v>
      </c>
      <c r="C31" s="14">
        <f t="shared" si="1"/>
        <v>-145324</v>
      </c>
      <c r="D31" s="14">
        <f t="shared" si="2"/>
        <v>140291</v>
      </c>
      <c r="E31" s="12"/>
      <c r="F31" s="13">
        <v>24</v>
      </c>
      <c r="G31" s="14">
        <f t="shared" si="3"/>
        <v>285615</v>
      </c>
      <c r="H31" s="14">
        <v>145324</v>
      </c>
      <c r="I31" s="14">
        <v>140291</v>
      </c>
      <c r="M31" s="13">
        <v>24</v>
      </c>
      <c r="N31" s="15">
        <f t="shared" si="4"/>
        <v>-0.8659326264326938</v>
      </c>
      <c r="O31" s="15">
        <f t="shared" si="5"/>
        <v>0.8359428180814528</v>
      </c>
    </row>
    <row r="32" spans="1:15" ht="12.75">
      <c r="A32" s="13">
        <f t="shared" si="6"/>
        <v>25</v>
      </c>
      <c r="B32" s="14">
        <f t="shared" si="0"/>
        <v>285601</v>
      </c>
      <c r="C32" s="14">
        <f t="shared" si="1"/>
        <v>-143913</v>
      </c>
      <c r="D32" s="14">
        <f t="shared" si="2"/>
        <v>141688</v>
      </c>
      <c r="E32" s="12"/>
      <c r="F32" s="13">
        <v>25</v>
      </c>
      <c r="G32" s="14">
        <f t="shared" si="3"/>
        <v>285601</v>
      </c>
      <c r="H32" s="14">
        <v>143913</v>
      </c>
      <c r="I32" s="14">
        <v>141688</v>
      </c>
      <c r="M32" s="13">
        <v>25</v>
      </c>
      <c r="N32" s="15">
        <f t="shared" si="4"/>
        <v>-0.8575249928973071</v>
      </c>
      <c r="O32" s="15">
        <f t="shared" si="5"/>
        <v>0.8442670307313005</v>
      </c>
    </row>
    <row r="33" spans="1:15" ht="12.75">
      <c r="A33" s="13">
        <f t="shared" si="6"/>
        <v>26</v>
      </c>
      <c r="B33" s="14">
        <f t="shared" si="0"/>
        <v>282717</v>
      </c>
      <c r="C33" s="14">
        <f t="shared" si="1"/>
        <v>-142456</v>
      </c>
      <c r="D33" s="14">
        <f t="shared" si="2"/>
        <v>140261</v>
      </c>
      <c r="E33" s="12"/>
      <c r="F33" s="13">
        <v>26</v>
      </c>
      <c r="G33" s="14">
        <f t="shared" si="3"/>
        <v>282717</v>
      </c>
      <c r="H33" s="14">
        <v>142456</v>
      </c>
      <c r="I33" s="14">
        <v>140261</v>
      </c>
      <c r="M33" s="13">
        <v>26</v>
      </c>
      <c r="N33" s="15">
        <f t="shared" si="4"/>
        <v>-0.8488432621665782</v>
      </c>
      <c r="O33" s="15">
        <f t="shared" si="5"/>
        <v>0.8357640590410121</v>
      </c>
    </row>
    <row r="34" spans="1:15" ht="12.75">
      <c r="A34" s="13">
        <f t="shared" si="6"/>
        <v>27</v>
      </c>
      <c r="B34" s="14">
        <f t="shared" si="0"/>
        <v>266513</v>
      </c>
      <c r="C34" s="14">
        <f t="shared" si="1"/>
        <v>-130365</v>
      </c>
      <c r="D34" s="14">
        <f t="shared" si="2"/>
        <v>136148</v>
      </c>
      <c r="E34" s="12"/>
      <c r="F34" s="13">
        <v>27</v>
      </c>
      <c r="G34" s="14">
        <f t="shared" si="3"/>
        <v>266513</v>
      </c>
      <c r="H34" s="14">
        <v>130365</v>
      </c>
      <c r="I34" s="14">
        <v>136148</v>
      </c>
      <c r="M34" s="13">
        <v>27</v>
      </c>
      <c r="N34" s="15">
        <f t="shared" si="4"/>
        <v>-0.7767974102343599</v>
      </c>
      <c r="O34" s="15">
        <f t="shared" si="5"/>
        <v>0.8112561945966144</v>
      </c>
    </row>
    <row r="35" spans="1:15" ht="12.75">
      <c r="A35" s="13">
        <f t="shared" si="6"/>
        <v>28</v>
      </c>
      <c r="B35" s="14">
        <f t="shared" si="0"/>
        <v>265274</v>
      </c>
      <c r="C35" s="14">
        <f t="shared" si="1"/>
        <v>-129986</v>
      </c>
      <c r="D35" s="14">
        <f t="shared" si="2"/>
        <v>135288</v>
      </c>
      <c r="E35" s="12"/>
      <c r="F35" s="13">
        <v>28</v>
      </c>
      <c r="G35" s="14">
        <f t="shared" si="3"/>
        <v>265274</v>
      </c>
      <c r="H35" s="14">
        <v>129986</v>
      </c>
      <c r="I35" s="14">
        <v>135288</v>
      </c>
      <c r="M35" s="13">
        <v>28</v>
      </c>
      <c r="N35" s="15">
        <f t="shared" si="4"/>
        <v>-0.7745390876901278</v>
      </c>
      <c r="O35" s="15">
        <f t="shared" si="5"/>
        <v>0.8061317687706523</v>
      </c>
    </row>
    <row r="36" spans="1:15" ht="12.75">
      <c r="A36" s="13">
        <f t="shared" si="6"/>
        <v>29</v>
      </c>
      <c r="B36" s="14">
        <f t="shared" si="0"/>
        <v>223879</v>
      </c>
      <c r="C36" s="14">
        <f t="shared" si="1"/>
        <v>-111006</v>
      </c>
      <c r="D36" s="14">
        <f t="shared" si="2"/>
        <v>112873</v>
      </c>
      <c r="E36" s="12"/>
      <c r="F36" s="13">
        <v>29</v>
      </c>
      <c r="G36" s="14">
        <f t="shared" si="3"/>
        <v>223879</v>
      </c>
      <c r="H36" s="14">
        <v>111006</v>
      </c>
      <c r="I36" s="14">
        <v>112873</v>
      </c>
      <c r="M36" s="13">
        <v>29</v>
      </c>
      <c r="N36" s="15">
        <f t="shared" si="4"/>
        <v>-0.6614442014380805</v>
      </c>
      <c r="O36" s="15">
        <f t="shared" si="5"/>
        <v>0.6725689723881633</v>
      </c>
    </row>
    <row r="37" spans="1:15" ht="12.75">
      <c r="A37" s="13">
        <f t="shared" si="6"/>
        <v>30</v>
      </c>
      <c r="B37" s="14">
        <f t="shared" si="0"/>
        <v>214073</v>
      </c>
      <c r="C37" s="14">
        <f t="shared" si="1"/>
        <v>-105960</v>
      </c>
      <c r="D37" s="14">
        <f t="shared" si="2"/>
        <v>108113</v>
      </c>
      <c r="E37" s="12"/>
      <c r="F37" s="13">
        <v>30</v>
      </c>
      <c r="G37" s="14">
        <f t="shared" si="3"/>
        <v>214073</v>
      </c>
      <c r="H37" s="14">
        <v>105960</v>
      </c>
      <c r="I37" s="14">
        <v>108113</v>
      </c>
      <c r="M37" s="13">
        <v>30</v>
      </c>
      <c r="N37" s="15">
        <f t="shared" si="4"/>
        <v>-0.6313769308359819</v>
      </c>
      <c r="O37" s="15">
        <f t="shared" si="5"/>
        <v>0.6442058713049311</v>
      </c>
    </row>
    <row r="38" spans="1:15" ht="12.75">
      <c r="A38" s="13">
        <f t="shared" si="6"/>
        <v>31</v>
      </c>
      <c r="B38" s="14">
        <f t="shared" si="0"/>
        <v>210628</v>
      </c>
      <c r="C38" s="14">
        <f t="shared" si="1"/>
        <v>-100644</v>
      </c>
      <c r="D38" s="14">
        <f t="shared" si="2"/>
        <v>109984</v>
      </c>
      <c r="E38" s="12"/>
      <c r="F38" s="13">
        <v>31</v>
      </c>
      <c r="G38" s="14">
        <f t="shared" si="3"/>
        <v>210628</v>
      </c>
      <c r="H38" s="14">
        <v>100644</v>
      </c>
      <c r="I38" s="14">
        <v>109984</v>
      </c>
      <c r="M38" s="13">
        <v>31</v>
      </c>
      <c r="N38" s="15">
        <f t="shared" si="4"/>
        <v>-0.5997008288699185</v>
      </c>
      <c r="O38" s="15">
        <f t="shared" si="5"/>
        <v>0.6553544767937394</v>
      </c>
    </row>
    <row r="39" spans="1:15" ht="12.75">
      <c r="A39" s="13">
        <f t="shared" si="6"/>
        <v>32</v>
      </c>
      <c r="B39" s="14">
        <f t="shared" si="0"/>
        <v>232096</v>
      </c>
      <c r="C39" s="14">
        <f aca="true" t="shared" si="7" ref="C39:C70">-H39</f>
        <v>-118628</v>
      </c>
      <c r="D39" s="14">
        <f t="shared" si="2"/>
        <v>113468</v>
      </c>
      <c r="E39" s="12"/>
      <c r="F39" s="13">
        <v>32</v>
      </c>
      <c r="G39" s="14">
        <f aca="true" t="shared" si="8" ref="G39:G70">H39+I39</f>
        <v>232096</v>
      </c>
      <c r="H39" s="14">
        <v>118628</v>
      </c>
      <c r="I39" s="14">
        <v>113468</v>
      </c>
      <c r="M39" s="13">
        <v>32</v>
      </c>
      <c r="N39" s="15">
        <f t="shared" si="4"/>
        <v>-0.7068609149793399</v>
      </c>
      <c r="O39" s="15">
        <f t="shared" si="5"/>
        <v>0.6761143600235673</v>
      </c>
    </row>
    <row r="40" spans="1:15" ht="12.75">
      <c r="A40" s="13">
        <f t="shared" si="6"/>
        <v>33</v>
      </c>
      <c r="B40" s="14">
        <f t="shared" si="0"/>
        <v>222643</v>
      </c>
      <c r="C40" s="14">
        <f t="shared" si="7"/>
        <v>-110452</v>
      </c>
      <c r="D40" s="14">
        <f t="shared" si="2"/>
        <v>112191</v>
      </c>
      <c r="E40" s="12"/>
      <c r="F40" s="13">
        <v>33</v>
      </c>
      <c r="G40" s="14">
        <f t="shared" si="8"/>
        <v>222643</v>
      </c>
      <c r="H40" s="14">
        <v>110452</v>
      </c>
      <c r="I40" s="14">
        <v>112191</v>
      </c>
      <c r="M40" s="13">
        <v>33</v>
      </c>
      <c r="N40" s="15">
        <f t="shared" si="4"/>
        <v>-0.6581431178246119</v>
      </c>
      <c r="O40" s="15">
        <f t="shared" si="5"/>
        <v>0.6685051835354817</v>
      </c>
    </row>
    <row r="41" spans="1:15" ht="12.75">
      <c r="A41" s="13">
        <f t="shared" si="6"/>
        <v>34</v>
      </c>
      <c r="B41" s="14">
        <f t="shared" si="0"/>
        <v>238543</v>
      </c>
      <c r="C41" s="14">
        <f t="shared" si="7"/>
        <v>-119917</v>
      </c>
      <c r="D41" s="14">
        <f t="shared" si="2"/>
        <v>118626</v>
      </c>
      <c r="E41" s="12"/>
      <c r="F41" s="13">
        <v>34</v>
      </c>
      <c r="G41" s="14">
        <f t="shared" si="8"/>
        <v>238543</v>
      </c>
      <c r="H41" s="14">
        <v>119917</v>
      </c>
      <c r="I41" s="14">
        <v>118626</v>
      </c>
      <c r="M41" s="13">
        <v>34</v>
      </c>
      <c r="N41" s="15">
        <f t="shared" si="4"/>
        <v>-0.7145415950836017</v>
      </c>
      <c r="O41" s="15">
        <f t="shared" si="5"/>
        <v>0.7068489977099772</v>
      </c>
    </row>
    <row r="42" spans="1:15" ht="12.75">
      <c r="A42" s="13">
        <f t="shared" si="6"/>
        <v>35</v>
      </c>
      <c r="B42" s="14">
        <f t="shared" si="0"/>
        <v>232722</v>
      </c>
      <c r="C42" s="14">
        <f t="shared" si="7"/>
        <v>-118038</v>
      </c>
      <c r="D42" s="14">
        <f t="shared" si="2"/>
        <v>114684</v>
      </c>
      <c r="E42" s="12"/>
      <c r="F42" s="13">
        <v>35</v>
      </c>
      <c r="G42" s="14">
        <f t="shared" si="8"/>
        <v>232722</v>
      </c>
      <c r="H42" s="14">
        <v>118038</v>
      </c>
      <c r="I42" s="14">
        <v>114684</v>
      </c>
      <c r="M42" s="13">
        <v>35</v>
      </c>
      <c r="N42" s="15">
        <f t="shared" si="4"/>
        <v>-0.7033453205173427</v>
      </c>
      <c r="O42" s="15">
        <f t="shared" si="5"/>
        <v>0.6833600597960905</v>
      </c>
    </row>
    <row r="43" spans="1:15" ht="12.75">
      <c r="A43" s="13">
        <f t="shared" si="6"/>
        <v>36</v>
      </c>
      <c r="B43" s="14">
        <f t="shared" si="0"/>
        <v>227014</v>
      </c>
      <c r="C43" s="14">
        <f t="shared" si="7"/>
        <v>-116869</v>
      </c>
      <c r="D43" s="14">
        <f t="shared" si="2"/>
        <v>110145</v>
      </c>
      <c r="E43" s="12"/>
      <c r="F43" s="13">
        <v>36</v>
      </c>
      <c r="G43" s="14">
        <f t="shared" si="8"/>
        <v>227014</v>
      </c>
      <c r="H43" s="14">
        <v>116869</v>
      </c>
      <c r="I43" s="14">
        <v>110145</v>
      </c>
      <c r="M43" s="13">
        <v>36</v>
      </c>
      <c r="N43" s="15">
        <f t="shared" si="4"/>
        <v>-0.696379676574843</v>
      </c>
      <c r="O43" s="15">
        <f t="shared" si="5"/>
        <v>0.656313816977437</v>
      </c>
    </row>
    <row r="44" spans="1:15" ht="12.75">
      <c r="A44" s="13">
        <f t="shared" si="6"/>
        <v>37</v>
      </c>
      <c r="B44" s="14">
        <f t="shared" si="0"/>
        <v>213471</v>
      </c>
      <c r="C44" s="14">
        <f t="shared" si="7"/>
        <v>-112296</v>
      </c>
      <c r="D44" s="14">
        <f t="shared" si="2"/>
        <v>101175</v>
      </c>
      <c r="E44" s="12"/>
      <c r="F44" s="13">
        <v>37</v>
      </c>
      <c r="G44" s="14">
        <f t="shared" si="8"/>
        <v>213471</v>
      </c>
      <c r="H44" s="14">
        <v>112296</v>
      </c>
      <c r="I44" s="14">
        <v>101175</v>
      </c>
      <c r="M44" s="13">
        <v>37</v>
      </c>
      <c r="N44" s="15">
        <f t="shared" si="4"/>
        <v>-0.6691308401770236</v>
      </c>
      <c r="O44" s="15">
        <f t="shared" si="5"/>
        <v>0.602864863885716</v>
      </c>
    </row>
    <row r="45" spans="1:15" ht="12.75">
      <c r="A45" s="13">
        <f t="shared" si="6"/>
        <v>38</v>
      </c>
      <c r="B45" s="14">
        <f t="shared" si="0"/>
        <v>200341</v>
      </c>
      <c r="C45" s="14">
        <f t="shared" si="7"/>
        <v>-100011</v>
      </c>
      <c r="D45" s="14">
        <f t="shared" si="2"/>
        <v>100330</v>
      </c>
      <c r="E45" s="12"/>
      <c r="F45" s="13">
        <v>38</v>
      </c>
      <c r="G45" s="14">
        <f t="shared" si="8"/>
        <v>200341</v>
      </c>
      <c r="H45" s="14">
        <v>100011</v>
      </c>
      <c r="I45" s="14">
        <v>100330</v>
      </c>
      <c r="M45" s="13">
        <v>38</v>
      </c>
      <c r="N45" s="15">
        <f t="shared" si="4"/>
        <v>-0.595929013116623</v>
      </c>
      <c r="O45" s="15">
        <f t="shared" si="5"/>
        <v>0.5978298175799741</v>
      </c>
    </row>
    <row r="46" spans="1:15" ht="12.75">
      <c r="A46" s="13">
        <f t="shared" si="6"/>
        <v>39</v>
      </c>
      <c r="B46" s="14">
        <f t="shared" si="0"/>
        <v>189993</v>
      </c>
      <c r="C46" s="14">
        <f t="shared" si="7"/>
        <v>-94889</v>
      </c>
      <c r="D46" s="14">
        <f t="shared" si="2"/>
        <v>95104</v>
      </c>
      <c r="E46" s="12"/>
      <c r="F46" s="13">
        <v>39</v>
      </c>
      <c r="G46" s="14">
        <f t="shared" si="8"/>
        <v>189993</v>
      </c>
      <c r="H46" s="14">
        <v>94889</v>
      </c>
      <c r="I46" s="14">
        <v>95104</v>
      </c>
      <c r="M46" s="13">
        <v>39</v>
      </c>
      <c r="N46" s="15">
        <f t="shared" si="4"/>
        <v>-0.5654088862787419</v>
      </c>
      <c r="O46" s="15">
        <f t="shared" si="5"/>
        <v>0.5666899927352324</v>
      </c>
    </row>
    <row r="47" spans="1:15" ht="12.75">
      <c r="A47" s="13">
        <f t="shared" si="6"/>
        <v>40</v>
      </c>
      <c r="B47" s="14">
        <f t="shared" si="0"/>
        <v>171273</v>
      </c>
      <c r="C47" s="14">
        <f t="shared" si="7"/>
        <v>-85764</v>
      </c>
      <c r="D47" s="14">
        <f t="shared" si="2"/>
        <v>85509</v>
      </c>
      <c r="E47" s="12"/>
      <c r="F47" s="13">
        <v>40</v>
      </c>
      <c r="G47" s="14">
        <f t="shared" si="8"/>
        <v>171273</v>
      </c>
      <c r="H47" s="14">
        <v>85764</v>
      </c>
      <c r="I47" s="14">
        <v>85509</v>
      </c>
      <c r="M47" s="13">
        <v>40</v>
      </c>
      <c r="N47" s="15">
        <f t="shared" si="4"/>
        <v>-0.5110363448114114</v>
      </c>
      <c r="O47" s="15">
        <f t="shared" si="5"/>
        <v>0.5095168929676668</v>
      </c>
    </row>
    <row r="48" spans="1:15" ht="12.75">
      <c r="A48" s="13">
        <f t="shared" si="6"/>
        <v>41</v>
      </c>
      <c r="B48" s="14">
        <f t="shared" si="0"/>
        <v>162229</v>
      </c>
      <c r="C48" s="14">
        <f t="shared" si="7"/>
        <v>-80005</v>
      </c>
      <c r="D48" s="14">
        <f t="shared" si="2"/>
        <v>82224</v>
      </c>
      <c r="E48" s="12"/>
      <c r="F48" s="13">
        <v>41</v>
      </c>
      <c r="G48" s="14">
        <f t="shared" si="8"/>
        <v>162229</v>
      </c>
      <c r="H48" s="14">
        <v>80005</v>
      </c>
      <c r="I48" s="14">
        <v>82224</v>
      </c>
      <c r="M48" s="13">
        <v>41</v>
      </c>
      <c r="N48" s="15">
        <f t="shared" si="4"/>
        <v>-0.47672056768150933</v>
      </c>
      <c r="O48" s="15">
        <f t="shared" si="5"/>
        <v>0.4899427780394278</v>
      </c>
    </row>
    <row r="49" spans="1:15" ht="12.75">
      <c r="A49" s="13">
        <f t="shared" si="6"/>
        <v>42</v>
      </c>
      <c r="B49" s="14">
        <f t="shared" si="0"/>
        <v>163905</v>
      </c>
      <c r="C49" s="14">
        <f t="shared" si="7"/>
        <v>-82965</v>
      </c>
      <c r="D49" s="14">
        <f t="shared" si="2"/>
        <v>80940</v>
      </c>
      <c r="E49" s="12"/>
      <c r="F49" s="13">
        <v>42</v>
      </c>
      <c r="G49" s="14">
        <f t="shared" si="8"/>
        <v>163905</v>
      </c>
      <c r="H49" s="14">
        <v>82965</v>
      </c>
      <c r="I49" s="14">
        <v>80940</v>
      </c>
      <c r="M49" s="13">
        <v>42</v>
      </c>
      <c r="N49" s="15">
        <f t="shared" si="4"/>
        <v>-0.4943581263383091</v>
      </c>
      <c r="O49" s="15">
        <f t="shared" si="5"/>
        <v>0.4822918911085728</v>
      </c>
    </row>
    <row r="50" spans="1:15" ht="12.75">
      <c r="A50" s="13">
        <f t="shared" si="6"/>
        <v>43</v>
      </c>
      <c r="B50" s="14">
        <f t="shared" si="0"/>
        <v>168158</v>
      </c>
      <c r="C50" s="14">
        <f t="shared" si="7"/>
        <v>-81238</v>
      </c>
      <c r="D50" s="14">
        <f t="shared" si="2"/>
        <v>86920</v>
      </c>
      <c r="E50" s="12"/>
      <c r="F50" s="13">
        <v>43</v>
      </c>
      <c r="G50" s="14">
        <f t="shared" si="8"/>
        <v>168158</v>
      </c>
      <c r="H50" s="14">
        <v>81238</v>
      </c>
      <c r="I50" s="14">
        <v>86920</v>
      </c>
      <c r="M50" s="13">
        <v>43</v>
      </c>
      <c r="N50" s="15">
        <f t="shared" si="4"/>
        <v>-0.48406756424361547</v>
      </c>
      <c r="O50" s="15">
        <f t="shared" si="5"/>
        <v>0.5179245265030534</v>
      </c>
    </row>
    <row r="51" spans="1:15" ht="12.75">
      <c r="A51" s="13">
        <f t="shared" si="6"/>
        <v>44</v>
      </c>
      <c r="B51" s="14">
        <f t="shared" si="0"/>
        <v>176371</v>
      </c>
      <c r="C51" s="14">
        <f t="shared" si="7"/>
        <v>-85458</v>
      </c>
      <c r="D51" s="14">
        <f t="shared" si="2"/>
        <v>90913</v>
      </c>
      <c r="E51" s="12"/>
      <c r="F51" s="13">
        <v>44</v>
      </c>
      <c r="G51" s="14">
        <f t="shared" si="8"/>
        <v>176371</v>
      </c>
      <c r="H51" s="14">
        <v>85458</v>
      </c>
      <c r="I51" s="14">
        <v>90913</v>
      </c>
      <c r="M51" s="13">
        <v>44</v>
      </c>
      <c r="N51" s="15">
        <f t="shared" si="4"/>
        <v>-0.5092130025989179</v>
      </c>
      <c r="O51" s="15">
        <f t="shared" si="5"/>
        <v>0.5417173547856892</v>
      </c>
    </row>
    <row r="52" spans="1:15" ht="12.75">
      <c r="A52" s="13">
        <f t="shared" si="6"/>
        <v>45</v>
      </c>
      <c r="B52" s="14">
        <f t="shared" si="0"/>
        <v>180439</v>
      </c>
      <c r="C52" s="14">
        <f t="shared" si="7"/>
        <v>-87234</v>
      </c>
      <c r="D52" s="14">
        <f t="shared" si="2"/>
        <v>93205</v>
      </c>
      <c r="E52" s="12"/>
      <c r="F52" s="13">
        <v>45</v>
      </c>
      <c r="G52" s="14">
        <f t="shared" si="8"/>
        <v>180439</v>
      </c>
      <c r="H52" s="14">
        <v>87234</v>
      </c>
      <c r="I52" s="14">
        <v>93205</v>
      </c>
      <c r="M52" s="13">
        <v>45</v>
      </c>
      <c r="N52" s="15">
        <f t="shared" si="4"/>
        <v>-0.5197955377929978</v>
      </c>
      <c r="O52" s="15">
        <f t="shared" si="5"/>
        <v>0.5553745454753463</v>
      </c>
    </row>
    <row r="53" spans="1:15" ht="12.75">
      <c r="A53" s="13">
        <f t="shared" si="6"/>
        <v>46</v>
      </c>
      <c r="B53" s="14">
        <f t="shared" si="0"/>
        <v>172180</v>
      </c>
      <c r="C53" s="14">
        <f t="shared" si="7"/>
        <v>-80635</v>
      </c>
      <c r="D53" s="14">
        <f t="shared" si="2"/>
        <v>91545</v>
      </c>
      <c r="E53" s="12"/>
      <c r="F53" s="13">
        <v>46</v>
      </c>
      <c r="G53" s="14">
        <f t="shared" si="8"/>
        <v>172180</v>
      </c>
      <c r="H53" s="14">
        <v>80635</v>
      </c>
      <c r="I53" s="14">
        <v>91545</v>
      </c>
      <c r="M53" s="13">
        <v>46</v>
      </c>
      <c r="N53" s="15">
        <f t="shared" si="4"/>
        <v>-0.48047450753076065</v>
      </c>
      <c r="O53" s="15">
        <f t="shared" si="5"/>
        <v>0.5454832119043032</v>
      </c>
    </row>
    <row r="54" spans="1:15" ht="12.75">
      <c r="A54" s="13">
        <f t="shared" si="6"/>
        <v>47</v>
      </c>
      <c r="B54" s="14">
        <f t="shared" si="0"/>
        <v>158599</v>
      </c>
      <c r="C54" s="14">
        <f t="shared" si="7"/>
        <v>-76568</v>
      </c>
      <c r="D54" s="14">
        <f t="shared" si="2"/>
        <v>82031</v>
      </c>
      <c r="E54" s="12"/>
      <c r="F54" s="13">
        <v>47</v>
      </c>
      <c r="G54" s="14">
        <f t="shared" si="8"/>
        <v>158599</v>
      </c>
      <c r="H54" s="14">
        <v>76568</v>
      </c>
      <c r="I54" s="14">
        <v>82031</v>
      </c>
      <c r="M54" s="13">
        <v>47</v>
      </c>
      <c r="N54" s="15">
        <f t="shared" si="4"/>
        <v>-0.45624074028170497</v>
      </c>
      <c r="O54" s="15">
        <f t="shared" si="5"/>
        <v>0.48879276154592705</v>
      </c>
    </row>
    <row r="55" spans="1:15" ht="12.75">
      <c r="A55" s="13">
        <f t="shared" si="6"/>
        <v>48</v>
      </c>
      <c r="B55" s="14">
        <f t="shared" si="0"/>
        <v>158790</v>
      </c>
      <c r="C55" s="14">
        <f t="shared" si="7"/>
        <v>-74840</v>
      </c>
      <c r="D55" s="14">
        <f t="shared" si="2"/>
        <v>83950</v>
      </c>
      <c r="E55" s="12"/>
      <c r="F55" s="13">
        <v>48</v>
      </c>
      <c r="G55" s="14">
        <f t="shared" si="8"/>
        <v>158790</v>
      </c>
      <c r="H55" s="14">
        <v>74840</v>
      </c>
      <c r="I55" s="14">
        <v>83950</v>
      </c>
      <c r="M55" s="13">
        <v>48</v>
      </c>
      <c r="N55" s="15">
        <f t="shared" si="4"/>
        <v>-0.44594421955232993</v>
      </c>
      <c r="O55" s="15">
        <f t="shared" si="5"/>
        <v>0.5002273814994401</v>
      </c>
    </row>
    <row r="56" spans="1:15" ht="12.75">
      <c r="A56" s="13">
        <f t="shared" si="6"/>
        <v>49</v>
      </c>
      <c r="B56" s="14">
        <f t="shared" si="0"/>
        <v>148833</v>
      </c>
      <c r="C56" s="14">
        <f t="shared" si="7"/>
        <v>-72426</v>
      </c>
      <c r="D56" s="14">
        <f t="shared" si="2"/>
        <v>76407</v>
      </c>
      <c r="E56" s="12"/>
      <c r="F56" s="13">
        <v>49</v>
      </c>
      <c r="G56" s="14">
        <f t="shared" si="8"/>
        <v>148833</v>
      </c>
      <c r="H56" s="14">
        <v>72426</v>
      </c>
      <c r="I56" s="14">
        <v>76407</v>
      </c>
      <c r="M56" s="13">
        <v>49</v>
      </c>
      <c r="N56" s="15">
        <f t="shared" si="4"/>
        <v>-0.43156007543154795</v>
      </c>
      <c r="O56" s="15">
        <f t="shared" si="5"/>
        <v>0.45528140009800744</v>
      </c>
    </row>
    <row r="57" spans="1:15" ht="12.75">
      <c r="A57" s="13">
        <f t="shared" si="6"/>
        <v>50</v>
      </c>
      <c r="B57" s="14">
        <f t="shared" si="0"/>
        <v>143823</v>
      </c>
      <c r="C57" s="14">
        <f t="shared" si="7"/>
        <v>-69607</v>
      </c>
      <c r="D57" s="14">
        <f t="shared" si="2"/>
        <v>74216</v>
      </c>
      <c r="E57" s="12"/>
      <c r="F57" s="13">
        <v>50</v>
      </c>
      <c r="G57" s="14">
        <f t="shared" si="8"/>
        <v>143823</v>
      </c>
      <c r="H57" s="14">
        <v>69607</v>
      </c>
      <c r="I57" s="14">
        <v>74216</v>
      </c>
      <c r="M57" s="13">
        <v>50</v>
      </c>
      <c r="N57" s="15">
        <f t="shared" si="4"/>
        <v>-0.4147626842648187</v>
      </c>
      <c r="O57" s="15">
        <f t="shared" si="5"/>
        <v>0.44222603151116674</v>
      </c>
    </row>
    <row r="58" spans="1:15" ht="12.75">
      <c r="A58" s="13">
        <f t="shared" si="6"/>
        <v>51</v>
      </c>
      <c r="B58" s="14">
        <f t="shared" si="0"/>
        <v>136541</v>
      </c>
      <c r="C58" s="14">
        <f t="shared" si="7"/>
        <v>-65555</v>
      </c>
      <c r="D58" s="14">
        <f t="shared" si="2"/>
        <v>70986</v>
      </c>
      <c r="E58" s="12"/>
      <c r="F58" s="13">
        <v>51</v>
      </c>
      <c r="G58" s="14">
        <f t="shared" si="8"/>
        <v>136541</v>
      </c>
      <c r="H58" s="14">
        <v>65555</v>
      </c>
      <c r="I58" s="14">
        <v>70986</v>
      </c>
      <c r="M58" s="13">
        <v>51</v>
      </c>
      <c r="N58" s="15">
        <f t="shared" si="4"/>
        <v>-0.3906182965359833</v>
      </c>
      <c r="O58" s="15">
        <f t="shared" si="5"/>
        <v>0.4229796414904021</v>
      </c>
    </row>
    <row r="59" spans="1:15" ht="12.75">
      <c r="A59" s="13">
        <f t="shared" si="6"/>
        <v>52</v>
      </c>
      <c r="B59" s="14">
        <f t="shared" si="0"/>
        <v>132288</v>
      </c>
      <c r="C59" s="14">
        <f t="shared" si="7"/>
        <v>-63147</v>
      </c>
      <c r="D59" s="14">
        <f t="shared" si="2"/>
        <v>69141</v>
      </c>
      <c r="E59" s="12"/>
      <c r="F59" s="13">
        <v>52</v>
      </c>
      <c r="G59" s="14">
        <f t="shared" si="8"/>
        <v>132288</v>
      </c>
      <c r="H59" s="14">
        <v>63147</v>
      </c>
      <c r="I59" s="14">
        <v>69141</v>
      </c>
      <c r="M59" s="13">
        <v>52</v>
      </c>
      <c r="N59" s="15">
        <f t="shared" si="4"/>
        <v>-0.37626990422328943</v>
      </c>
      <c r="O59" s="15">
        <f t="shared" si="5"/>
        <v>0.411985960503309</v>
      </c>
    </row>
    <row r="60" spans="1:15" ht="12.75">
      <c r="A60" s="13">
        <f t="shared" si="6"/>
        <v>53</v>
      </c>
      <c r="B60" s="14">
        <f t="shared" si="0"/>
        <v>133026</v>
      </c>
      <c r="C60" s="14">
        <f t="shared" si="7"/>
        <v>-64170</v>
      </c>
      <c r="D60" s="14">
        <f t="shared" si="2"/>
        <v>68856</v>
      </c>
      <c r="E60" s="12"/>
      <c r="F60" s="13">
        <v>53</v>
      </c>
      <c r="G60" s="14">
        <f t="shared" si="8"/>
        <v>133026</v>
      </c>
      <c r="H60" s="14">
        <v>64170</v>
      </c>
      <c r="I60" s="14">
        <v>68856</v>
      </c>
      <c r="M60" s="13">
        <v>53</v>
      </c>
      <c r="N60" s="15">
        <f t="shared" si="4"/>
        <v>-0.38236558750231175</v>
      </c>
      <c r="O60" s="15">
        <f t="shared" si="5"/>
        <v>0.4102877496191239</v>
      </c>
    </row>
    <row r="61" spans="1:15" ht="12.75">
      <c r="A61" s="13">
        <f t="shared" si="6"/>
        <v>54</v>
      </c>
      <c r="B61" s="14">
        <f t="shared" si="0"/>
        <v>133184</v>
      </c>
      <c r="C61" s="14">
        <f t="shared" si="7"/>
        <v>-66833</v>
      </c>
      <c r="D61" s="14">
        <f t="shared" si="2"/>
        <v>66351</v>
      </c>
      <c r="E61" s="12"/>
      <c r="F61" s="13">
        <v>54</v>
      </c>
      <c r="G61" s="14">
        <f t="shared" si="8"/>
        <v>133184</v>
      </c>
      <c r="H61" s="14">
        <v>66833</v>
      </c>
      <c r="I61" s="14">
        <v>66351</v>
      </c>
      <c r="M61" s="13">
        <v>54</v>
      </c>
      <c r="N61" s="15">
        <f t="shared" si="4"/>
        <v>-0.39823343165875025</v>
      </c>
      <c r="O61" s="15">
        <f t="shared" si="5"/>
        <v>0.39536136974233893</v>
      </c>
    </row>
    <row r="62" spans="1:15" ht="12.75">
      <c r="A62" s="13">
        <f t="shared" si="6"/>
        <v>55</v>
      </c>
      <c r="B62" s="14">
        <f t="shared" si="0"/>
        <v>126982</v>
      </c>
      <c r="C62" s="14">
        <f t="shared" si="7"/>
        <v>-62196</v>
      </c>
      <c r="D62" s="14">
        <f t="shared" si="2"/>
        <v>64786</v>
      </c>
      <c r="E62" s="12"/>
      <c r="F62" s="13">
        <v>55</v>
      </c>
      <c r="G62" s="14">
        <f t="shared" si="8"/>
        <v>126982</v>
      </c>
      <c r="H62" s="14">
        <v>62196</v>
      </c>
      <c r="I62" s="14">
        <v>64786</v>
      </c>
      <c r="M62" s="13">
        <v>55</v>
      </c>
      <c r="N62" s="15">
        <f t="shared" si="4"/>
        <v>-0.3706032426413243</v>
      </c>
      <c r="O62" s="15">
        <f t="shared" si="5"/>
        <v>0.38603610646602415</v>
      </c>
    </row>
    <row r="63" spans="1:15" ht="12.75">
      <c r="A63" s="13">
        <f t="shared" si="6"/>
        <v>56</v>
      </c>
      <c r="B63" s="14">
        <f t="shared" si="0"/>
        <v>119990</v>
      </c>
      <c r="C63" s="14">
        <f t="shared" si="7"/>
        <v>-60911</v>
      </c>
      <c r="D63" s="14">
        <f t="shared" si="2"/>
        <v>59079</v>
      </c>
      <c r="E63" s="12"/>
      <c r="F63" s="13">
        <v>56</v>
      </c>
      <c r="G63" s="14">
        <f t="shared" si="8"/>
        <v>119990</v>
      </c>
      <c r="H63" s="14">
        <v>60911</v>
      </c>
      <c r="I63" s="14">
        <v>59079</v>
      </c>
      <c r="M63" s="13">
        <v>56</v>
      </c>
      <c r="N63" s="15">
        <f t="shared" si="4"/>
        <v>-0.36294639707578796</v>
      </c>
      <c r="O63" s="15">
        <f t="shared" si="5"/>
        <v>0.3520301783395524</v>
      </c>
    </row>
    <row r="64" spans="1:15" ht="12.75">
      <c r="A64" s="13">
        <f t="shared" si="6"/>
        <v>57</v>
      </c>
      <c r="B64" s="14">
        <f t="shared" si="0"/>
        <v>120375</v>
      </c>
      <c r="C64" s="14">
        <f t="shared" si="7"/>
        <v>-57907</v>
      </c>
      <c r="D64" s="14">
        <f t="shared" si="2"/>
        <v>62468</v>
      </c>
      <c r="E64" s="12"/>
      <c r="F64" s="13">
        <v>57</v>
      </c>
      <c r="G64" s="14">
        <f t="shared" si="8"/>
        <v>120375</v>
      </c>
      <c r="H64" s="14">
        <v>57907</v>
      </c>
      <c r="I64" s="14">
        <v>62468</v>
      </c>
      <c r="M64" s="13">
        <v>57</v>
      </c>
      <c r="N64" s="15">
        <f t="shared" si="4"/>
        <v>-0.3450466584930087</v>
      </c>
      <c r="O64" s="15">
        <f t="shared" si="5"/>
        <v>0.3722239912746519</v>
      </c>
    </row>
    <row r="65" spans="1:15" ht="12.75">
      <c r="A65" s="13">
        <f t="shared" si="6"/>
        <v>58</v>
      </c>
      <c r="B65" s="14">
        <f t="shared" si="0"/>
        <v>119836</v>
      </c>
      <c r="C65" s="14">
        <f t="shared" si="7"/>
        <v>-59605</v>
      </c>
      <c r="D65" s="14">
        <f t="shared" si="2"/>
        <v>60231</v>
      </c>
      <c r="E65" s="12"/>
      <c r="F65" s="13">
        <v>58</v>
      </c>
      <c r="G65" s="14">
        <f t="shared" si="8"/>
        <v>119836</v>
      </c>
      <c r="H65" s="14">
        <v>59605</v>
      </c>
      <c r="I65" s="14">
        <v>60231</v>
      </c>
      <c r="M65" s="13">
        <v>58</v>
      </c>
      <c r="N65" s="15">
        <f t="shared" si="4"/>
        <v>-0.35516442018194316</v>
      </c>
      <c r="O65" s="15">
        <f t="shared" si="5"/>
        <v>0.3588945254924691</v>
      </c>
    </row>
    <row r="66" spans="1:15" ht="12.75">
      <c r="A66" s="13">
        <f t="shared" si="6"/>
        <v>59</v>
      </c>
      <c r="B66" s="14">
        <f t="shared" si="0"/>
        <v>104601</v>
      </c>
      <c r="C66" s="14">
        <f t="shared" si="7"/>
        <v>-52060</v>
      </c>
      <c r="D66" s="14">
        <f t="shared" si="2"/>
        <v>52541</v>
      </c>
      <c r="E66" s="12"/>
      <c r="F66" s="13">
        <v>59</v>
      </c>
      <c r="G66" s="14">
        <f t="shared" si="8"/>
        <v>104601</v>
      </c>
      <c r="H66" s="14">
        <v>52060</v>
      </c>
      <c r="I66" s="14">
        <v>52541</v>
      </c>
      <c r="M66" s="13">
        <v>59</v>
      </c>
      <c r="N66" s="15">
        <f t="shared" si="4"/>
        <v>-0.31020652151114775</v>
      </c>
      <c r="O66" s="15">
        <f t="shared" si="5"/>
        <v>0.31307262479287773</v>
      </c>
    </row>
    <row r="67" spans="1:15" ht="12.75">
      <c r="A67" s="13">
        <f t="shared" si="6"/>
        <v>60</v>
      </c>
      <c r="B67" s="14">
        <f t="shared" si="0"/>
        <v>97289</v>
      </c>
      <c r="C67" s="14">
        <f t="shared" si="7"/>
        <v>-49457</v>
      </c>
      <c r="D67" s="14">
        <f t="shared" si="2"/>
        <v>47832</v>
      </c>
      <c r="E67" s="12"/>
      <c r="F67" s="13">
        <v>60</v>
      </c>
      <c r="G67" s="14">
        <f t="shared" si="8"/>
        <v>97289</v>
      </c>
      <c r="H67" s="14">
        <v>49457</v>
      </c>
      <c r="I67" s="14">
        <v>47832</v>
      </c>
      <c r="M67" s="13">
        <v>60</v>
      </c>
      <c r="N67" s="15">
        <f t="shared" si="4"/>
        <v>-0.2946961954355904</v>
      </c>
      <c r="O67" s="15">
        <f t="shared" si="5"/>
        <v>0.28501341407839453</v>
      </c>
    </row>
    <row r="68" spans="1:15" ht="12.75">
      <c r="A68" s="13">
        <f t="shared" si="6"/>
        <v>61</v>
      </c>
      <c r="B68" s="14">
        <f t="shared" si="0"/>
        <v>85470</v>
      </c>
      <c r="C68" s="14">
        <f t="shared" si="7"/>
        <v>-44183</v>
      </c>
      <c r="D68" s="14">
        <f t="shared" si="2"/>
        <v>41287</v>
      </c>
      <c r="E68" s="12"/>
      <c r="F68" s="13">
        <v>61</v>
      </c>
      <c r="G68" s="14">
        <f t="shared" si="8"/>
        <v>85470</v>
      </c>
      <c r="H68" s="14">
        <v>44183</v>
      </c>
      <c r="I68" s="14">
        <v>41287</v>
      </c>
      <c r="M68" s="13">
        <v>61</v>
      </c>
      <c r="N68" s="15">
        <f t="shared" si="4"/>
        <v>-0.2632703561261437</v>
      </c>
      <c r="O68" s="15">
        <f t="shared" si="5"/>
        <v>0.2460141500889504</v>
      </c>
    </row>
    <row r="69" spans="1:15" ht="12.75">
      <c r="A69" s="13">
        <f t="shared" si="6"/>
        <v>62</v>
      </c>
      <c r="B69" s="14">
        <f t="shared" si="0"/>
        <v>99318</v>
      </c>
      <c r="C69" s="14">
        <f t="shared" si="7"/>
        <v>-54772</v>
      </c>
      <c r="D69" s="14">
        <f t="shared" si="2"/>
        <v>44546</v>
      </c>
      <c r="E69" s="12"/>
      <c r="F69" s="13">
        <v>62</v>
      </c>
      <c r="G69" s="14">
        <f t="shared" si="8"/>
        <v>99318</v>
      </c>
      <c r="H69" s="14">
        <v>54772</v>
      </c>
      <c r="I69" s="14">
        <v>44546</v>
      </c>
      <c r="M69" s="13">
        <v>62</v>
      </c>
      <c r="N69" s="15">
        <f t="shared" si="4"/>
        <v>-0.3263663387669724</v>
      </c>
      <c r="O69" s="15">
        <f t="shared" si="5"/>
        <v>0.26543334051547424</v>
      </c>
    </row>
    <row r="70" spans="1:15" ht="12.75">
      <c r="A70" s="13">
        <f t="shared" si="6"/>
        <v>63</v>
      </c>
      <c r="B70" s="14">
        <f t="shared" si="0"/>
        <v>92592</v>
      </c>
      <c r="C70" s="14">
        <f t="shared" si="7"/>
        <v>-46758</v>
      </c>
      <c r="D70" s="14">
        <f t="shared" si="2"/>
        <v>45834</v>
      </c>
      <c r="E70" s="12"/>
      <c r="F70" s="13">
        <v>63</v>
      </c>
      <c r="G70" s="14">
        <f t="shared" si="8"/>
        <v>92592</v>
      </c>
      <c r="H70" s="14">
        <v>46758</v>
      </c>
      <c r="I70" s="14">
        <v>45834</v>
      </c>
      <c r="M70" s="13">
        <v>63</v>
      </c>
      <c r="N70" s="15">
        <f t="shared" si="4"/>
        <v>-0.27861384043062326</v>
      </c>
      <c r="O70" s="15">
        <f t="shared" si="5"/>
        <v>0.27310806198505466</v>
      </c>
    </row>
    <row r="71" spans="1:15" ht="12.75">
      <c r="A71" s="13">
        <f t="shared" si="6"/>
        <v>64</v>
      </c>
      <c r="B71" s="14">
        <f aca="true" t="shared" si="9" ref="B71:B107">G71</f>
        <v>100071</v>
      </c>
      <c r="C71" s="14">
        <f aca="true" t="shared" si="10" ref="C71:C107">-H71</f>
        <v>-51265</v>
      </c>
      <c r="D71" s="14">
        <f aca="true" t="shared" si="11" ref="D71:D107">I71</f>
        <v>48806</v>
      </c>
      <c r="E71" s="12"/>
      <c r="F71" s="13">
        <v>64</v>
      </c>
      <c r="G71" s="14">
        <f aca="true" t="shared" si="12" ref="G71:G102">H71+I71</f>
        <v>100071</v>
      </c>
      <c r="H71" s="14">
        <v>51265</v>
      </c>
      <c r="I71" s="14">
        <v>48806</v>
      </c>
      <c r="M71" s="13">
        <v>64</v>
      </c>
      <c r="N71" s="15">
        <f t="shared" si="4"/>
        <v>-0.3054694069394735</v>
      </c>
      <c r="O71" s="15">
        <f t="shared" si="5"/>
        <v>0.2908171242580307</v>
      </c>
    </row>
    <row r="72" spans="1:15" ht="12.75">
      <c r="A72" s="13">
        <f t="shared" si="6"/>
        <v>65</v>
      </c>
      <c r="B72" s="14">
        <f t="shared" si="9"/>
        <v>94530</v>
      </c>
      <c r="C72" s="14">
        <f t="shared" si="10"/>
        <v>-49405</v>
      </c>
      <c r="D72" s="14">
        <f t="shared" si="11"/>
        <v>45125</v>
      </c>
      <c r="E72" s="12"/>
      <c r="F72" s="13">
        <v>65</v>
      </c>
      <c r="G72" s="14">
        <f t="shared" si="12"/>
        <v>94530</v>
      </c>
      <c r="H72" s="14">
        <v>49405</v>
      </c>
      <c r="I72" s="14">
        <v>45125</v>
      </c>
      <c r="M72" s="13">
        <v>65</v>
      </c>
      <c r="N72" s="15">
        <f aca="true" t="shared" si="13" ref="N72:N107">C72*100/$B$6</f>
        <v>-0.2943863464321601</v>
      </c>
      <c r="O72" s="15">
        <f aca="true" t="shared" si="14" ref="O72:O107">D72*100/$B$6</f>
        <v>0.2688833899959766</v>
      </c>
    </row>
    <row r="73" spans="1:15" ht="12.75">
      <c r="A73" s="13">
        <f aca="true" t="shared" si="15" ref="A73:A106">A72+1</f>
        <v>66</v>
      </c>
      <c r="B73" s="14">
        <f t="shared" si="9"/>
        <v>92397</v>
      </c>
      <c r="C73" s="14">
        <f t="shared" si="10"/>
        <v>-45138</v>
      </c>
      <c r="D73" s="14">
        <f t="shared" si="11"/>
        <v>47259</v>
      </c>
      <c r="E73" s="12"/>
      <c r="F73" s="13">
        <v>66</v>
      </c>
      <c r="G73" s="14">
        <f t="shared" si="12"/>
        <v>92397</v>
      </c>
      <c r="H73" s="14">
        <v>45138</v>
      </c>
      <c r="I73" s="14">
        <v>47259</v>
      </c>
      <c r="M73" s="13">
        <v>66</v>
      </c>
      <c r="N73" s="15">
        <f t="shared" si="13"/>
        <v>-0.2689608522468342</v>
      </c>
      <c r="O73" s="15">
        <f t="shared" si="14"/>
        <v>0.28159911640598023</v>
      </c>
    </row>
    <row r="74" spans="1:15" ht="12.75">
      <c r="A74" s="13">
        <f t="shared" si="15"/>
        <v>67</v>
      </c>
      <c r="B74" s="14">
        <f t="shared" si="9"/>
        <v>71070</v>
      </c>
      <c r="C74" s="14">
        <f t="shared" si="10"/>
        <v>-35807</v>
      </c>
      <c r="D74" s="14">
        <f t="shared" si="11"/>
        <v>35263</v>
      </c>
      <c r="E74" s="12"/>
      <c r="F74" s="13">
        <v>67</v>
      </c>
      <c r="G74" s="14">
        <f t="shared" si="12"/>
        <v>71070</v>
      </c>
      <c r="H74" s="14">
        <v>35807</v>
      </c>
      <c r="I74" s="14">
        <v>35263</v>
      </c>
      <c r="M74" s="13">
        <v>67</v>
      </c>
      <c r="N74" s="15">
        <f t="shared" si="13"/>
        <v>-0.21336083203514536</v>
      </c>
      <c r="O74" s="15">
        <f t="shared" si="14"/>
        <v>0.21011933476849026</v>
      </c>
    </row>
    <row r="75" spans="1:15" ht="12.75">
      <c r="A75" s="13">
        <f t="shared" si="15"/>
        <v>68</v>
      </c>
      <c r="B75" s="14">
        <f t="shared" si="9"/>
        <v>71767</v>
      </c>
      <c r="C75" s="14">
        <f t="shared" si="10"/>
        <v>-36925</v>
      </c>
      <c r="D75" s="14">
        <f t="shared" si="11"/>
        <v>34842</v>
      </c>
      <c r="E75" s="12"/>
      <c r="F75" s="13">
        <v>68</v>
      </c>
      <c r="G75" s="14">
        <f t="shared" si="12"/>
        <v>71767</v>
      </c>
      <c r="H75" s="14">
        <v>36925</v>
      </c>
      <c r="I75" s="14">
        <v>34842</v>
      </c>
      <c r="M75" s="13">
        <v>68</v>
      </c>
      <c r="N75" s="15">
        <f t="shared" si="13"/>
        <v>-0.2200225856088961</v>
      </c>
      <c r="O75" s="15">
        <f t="shared" si="14"/>
        <v>0.20761074956764136</v>
      </c>
    </row>
    <row r="76" spans="1:15" ht="12.75">
      <c r="A76" s="13">
        <f t="shared" si="15"/>
        <v>69</v>
      </c>
      <c r="B76" s="14">
        <f t="shared" si="9"/>
        <v>50737</v>
      </c>
      <c r="C76" s="14">
        <f t="shared" si="10"/>
        <v>-24510</v>
      </c>
      <c r="D76" s="14">
        <f t="shared" si="11"/>
        <v>26227</v>
      </c>
      <c r="E76" s="12"/>
      <c r="F76" s="13">
        <v>69</v>
      </c>
      <c r="G76" s="14">
        <f t="shared" si="12"/>
        <v>50737</v>
      </c>
      <c r="H76" s="14">
        <v>24510</v>
      </c>
      <c r="I76" s="14">
        <v>26227</v>
      </c>
      <c r="M76" s="13">
        <v>69</v>
      </c>
      <c r="N76" s="15">
        <f t="shared" si="13"/>
        <v>-0.14604613603991992</v>
      </c>
      <c r="O76" s="15">
        <f t="shared" si="14"/>
        <v>0.15627711178780007</v>
      </c>
    </row>
    <row r="77" spans="1:15" ht="12.75">
      <c r="A77" s="13">
        <f t="shared" si="15"/>
        <v>70</v>
      </c>
      <c r="B77" s="14">
        <f t="shared" si="9"/>
        <v>45075</v>
      </c>
      <c r="C77" s="14">
        <f t="shared" si="10"/>
        <v>-21899</v>
      </c>
      <c r="D77" s="14">
        <f t="shared" si="11"/>
        <v>23176</v>
      </c>
      <c r="E77" s="12"/>
      <c r="F77" s="13">
        <v>70</v>
      </c>
      <c r="G77" s="14">
        <f t="shared" si="12"/>
        <v>45075</v>
      </c>
      <c r="H77" s="14">
        <v>21899</v>
      </c>
      <c r="I77" s="14">
        <v>23176</v>
      </c>
      <c r="M77" s="13">
        <v>70</v>
      </c>
      <c r="N77" s="15">
        <f t="shared" si="13"/>
        <v>-0.13048814088691174</v>
      </c>
      <c r="O77" s="15">
        <f t="shared" si="14"/>
        <v>0.1380973173749973</v>
      </c>
    </row>
    <row r="78" spans="1:15" ht="12.75">
      <c r="A78" s="13">
        <f t="shared" si="15"/>
        <v>71</v>
      </c>
      <c r="B78" s="14">
        <f t="shared" si="9"/>
        <v>37095</v>
      </c>
      <c r="C78" s="14">
        <f t="shared" si="10"/>
        <v>-18968</v>
      </c>
      <c r="D78" s="14">
        <f t="shared" si="11"/>
        <v>18127</v>
      </c>
      <c r="E78" s="12"/>
      <c r="F78" s="13">
        <v>71</v>
      </c>
      <c r="G78" s="14">
        <f t="shared" si="12"/>
        <v>37095</v>
      </c>
      <c r="H78" s="14">
        <v>18968</v>
      </c>
      <c r="I78" s="14">
        <v>18127</v>
      </c>
      <c r="M78" s="13">
        <v>71</v>
      </c>
      <c r="N78" s="15">
        <f t="shared" si="13"/>
        <v>-0.11302338263587113</v>
      </c>
      <c r="O78" s="15">
        <f t="shared" si="14"/>
        <v>0.10801217086885469</v>
      </c>
    </row>
    <row r="79" spans="1:15" ht="12.75">
      <c r="A79" s="13">
        <f t="shared" si="15"/>
        <v>72</v>
      </c>
      <c r="B79" s="14">
        <f t="shared" si="9"/>
        <v>48393</v>
      </c>
      <c r="C79" s="14">
        <f t="shared" si="10"/>
        <v>-23987</v>
      </c>
      <c r="D79" s="14">
        <f t="shared" si="11"/>
        <v>24406</v>
      </c>
      <c r="E79" s="12"/>
      <c r="F79" s="13">
        <v>72</v>
      </c>
      <c r="G79" s="14">
        <f t="shared" si="12"/>
        <v>48393</v>
      </c>
      <c r="H79" s="14">
        <v>23987</v>
      </c>
      <c r="I79" s="14">
        <v>24406</v>
      </c>
      <c r="M79" s="13">
        <v>72</v>
      </c>
      <c r="N79" s="15">
        <f t="shared" si="13"/>
        <v>-0.1429297701015732</v>
      </c>
      <c r="O79" s="15">
        <f t="shared" si="14"/>
        <v>0.1454264380330594</v>
      </c>
    </row>
    <row r="80" spans="1:15" ht="12.75">
      <c r="A80" s="13">
        <f t="shared" si="15"/>
        <v>73</v>
      </c>
      <c r="B80" s="14">
        <f t="shared" si="9"/>
        <v>38050</v>
      </c>
      <c r="C80" s="14">
        <f t="shared" si="10"/>
        <v>-19665</v>
      </c>
      <c r="D80" s="14">
        <f t="shared" si="11"/>
        <v>18385</v>
      </c>
      <c r="E80" s="12"/>
      <c r="F80" s="13">
        <v>73</v>
      </c>
      <c r="G80" s="14">
        <f t="shared" si="12"/>
        <v>38050</v>
      </c>
      <c r="H80" s="14">
        <v>19665</v>
      </c>
      <c r="I80" s="14">
        <v>18385</v>
      </c>
      <c r="M80" s="13">
        <v>73</v>
      </c>
      <c r="N80" s="15">
        <f t="shared" si="13"/>
        <v>-0.11717655100877296</v>
      </c>
      <c r="O80" s="15">
        <f t="shared" si="14"/>
        <v>0.10954949861664333</v>
      </c>
    </row>
    <row r="81" spans="1:15" ht="12.75">
      <c r="A81" s="13">
        <f t="shared" si="15"/>
        <v>74</v>
      </c>
      <c r="B81" s="14">
        <f t="shared" si="9"/>
        <v>40617</v>
      </c>
      <c r="C81" s="14">
        <f t="shared" si="10"/>
        <v>-20242</v>
      </c>
      <c r="D81" s="14">
        <f t="shared" si="11"/>
        <v>20375</v>
      </c>
      <c r="E81" s="12"/>
      <c r="F81" s="13">
        <v>74</v>
      </c>
      <c r="G81" s="14">
        <f t="shared" si="12"/>
        <v>40617</v>
      </c>
      <c r="H81" s="14">
        <v>20242</v>
      </c>
      <c r="I81" s="14">
        <v>20375</v>
      </c>
      <c r="M81" s="13">
        <v>74</v>
      </c>
      <c r="N81" s="15">
        <f t="shared" si="13"/>
        <v>-0.12061468321991266</v>
      </c>
      <c r="O81" s="15">
        <f t="shared" si="14"/>
        <v>0.12140718163253238</v>
      </c>
    </row>
    <row r="82" spans="1:15" ht="12.75">
      <c r="A82" s="13">
        <f t="shared" si="15"/>
        <v>75</v>
      </c>
      <c r="B82" s="14">
        <f t="shared" si="9"/>
        <v>42160</v>
      </c>
      <c r="C82" s="14">
        <f t="shared" si="10"/>
        <v>-20828</v>
      </c>
      <c r="D82" s="14">
        <f t="shared" si="11"/>
        <v>21332</v>
      </c>
      <c r="E82" s="12"/>
      <c r="F82" s="13">
        <v>75</v>
      </c>
      <c r="G82" s="14">
        <f t="shared" si="12"/>
        <v>42160</v>
      </c>
      <c r="H82" s="14">
        <v>20828</v>
      </c>
      <c r="I82" s="14">
        <v>21332</v>
      </c>
      <c r="M82" s="13">
        <v>75</v>
      </c>
      <c r="N82" s="15">
        <f t="shared" si="13"/>
        <v>-0.1241064431431845</v>
      </c>
      <c r="O82" s="15">
        <f t="shared" si="14"/>
        <v>0.12710959502258556</v>
      </c>
    </row>
    <row r="83" spans="1:15" ht="12.75">
      <c r="A83" s="13">
        <f t="shared" si="15"/>
        <v>76</v>
      </c>
      <c r="B83" s="14">
        <f t="shared" si="9"/>
        <v>35186</v>
      </c>
      <c r="C83" s="14">
        <f t="shared" si="10"/>
        <v>-17066</v>
      </c>
      <c r="D83" s="14">
        <f t="shared" si="11"/>
        <v>18120</v>
      </c>
      <c r="E83" s="12"/>
      <c r="F83" s="13">
        <v>76</v>
      </c>
      <c r="G83" s="14">
        <f t="shared" si="12"/>
        <v>35186</v>
      </c>
      <c r="H83" s="14">
        <v>17066</v>
      </c>
      <c r="I83" s="14">
        <v>18120</v>
      </c>
      <c r="M83" s="13">
        <v>76</v>
      </c>
      <c r="N83" s="15">
        <f t="shared" si="13"/>
        <v>-0.10169005947194099</v>
      </c>
      <c r="O83" s="15">
        <f t="shared" si="14"/>
        <v>0.10797046042608524</v>
      </c>
    </row>
    <row r="84" spans="1:15" ht="12.75">
      <c r="A84" s="13">
        <f t="shared" si="15"/>
        <v>77</v>
      </c>
      <c r="B84" s="14">
        <f t="shared" si="9"/>
        <v>25459</v>
      </c>
      <c r="C84" s="14">
        <f t="shared" si="10"/>
        <v>-12895</v>
      </c>
      <c r="D84" s="14">
        <f t="shared" si="11"/>
        <v>12564</v>
      </c>
      <c r="E84" s="12"/>
      <c r="F84" s="13">
        <v>77</v>
      </c>
      <c r="G84" s="14">
        <f t="shared" si="12"/>
        <v>25459</v>
      </c>
      <c r="H84" s="14">
        <v>12895</v>
      </c>
      <c r="I84" s="14">
        <v>12564</v>
      </c>
      <c r="M84" s="13">
        <v>77</v>
      </c>
      <c r="N84" s="15">
        <f t="shared" si="13"/>
        <v>-0.07683659421602479</v>
      </c>
      <c r="O84" s="15">
        <f t="shared" si="14"/>
        <v>0.07486428613649751</v>
      </c>
    </row>
    <row r="85" spans="1:15" ht="12.75">
      <c r="A85" s="13">
        <f t="shared" si="15"/>
        <v>78</v>
      </c>
      <c r="B85" s="14">
        <f t="shared" si="9"/>
        <v>27242</v>
      </c>
      <c r="C85" s="14">
        <f t="shared" si="10"/>
        <v>-13917</v>
      </c>
      <c r="D85" s="14">
        <f t="shared" si="11"/>
        <v>13325</v>
      </c>
      <c r="E85" s="12"/>
      <c r="F85" s="13">
        <v>78</v>
      </c>
      <c r="G85" s="14">
        <f t="shared" si="12"/>
        <v>27242</v>
      </c>
      <c r="H85" s="14">
        <v>13917</v>
      </c>
      <c r="I85" s="14">
        <v>13325</v>
      </c>
      <c r="M85" s="13">
        <v>78</v>
      </c>
      <c r="N85" s="15">
        <f t="shared" si="13"/>
        <v>-0.08292631886036579</v>
      </c>
      <c r="O85" s="15">
        <f t="shared" si="14"/>
        <v>0.07939880712900584</v>
      </c>
    </row>
    <row r="86" spans="1:15" ht="12.75">
      <c r="A86" s="13">
        <f t="shared" si="15"/>
        <v>79</v>
      </c>
      <c r="B86" s="14">
        <f t="shared" si="9"/>
        <v>16611</v>
      </c>
      <c r="C86" s="14">
        <f t="shared" si="10"/>
        <v>-8078</v>
      </c>
      <c r="D86" s="14">
        <f t="shared" si="11"/>
        <v>8533</v>
      </c>
      <c r="E86" s="12"/>
      <c r="F86" s="13">
        <v>79</v>
      </c>
      <c r="G86" s="14">
        <f t="shared" si="12"/>
        <v>16611</v>
      </c>
      <c r="H86" s="14">
        <v>8078</v>
      </c>
      <c r="I86" s="14">
        <v>8533</v>
      </c>
      <c r="M86" s="13">
        <v>79</v>
      </c>
      <c r="N86" s="15">
        <f t="shared" si="13"/>
        <v>-0.04813385095595566</v>
      </c>
      <c r="O86" s="15">
        <f t="shared" si="14"/>
        <v>0.05084502973597049</v>
      </c>
    </row>
    <row r="87" spans="1:15" ht="12.75">
      <c r="A87" s="13">
        <f t="shared" si="15"/>
        <v>80</v>
      </c>
      <c r="B87" s="14">
        <f t="shared" si="9"/>
        <v>13506</v>
      </c>
      <c r="C87" s="14">
        <f t="shared" si="10"/>
        <v>-6169</v>
      </c>
      <c r="D87" s="14">
        <f t="shared" si="11"/>
        <v>7337</v>
      </c>
      <c r="E87" s="12"/>
      <c r="F87" s="13">
        <v>80</v>
      </c>
      <c r="G87" s="14">
        <f t="shared" si="12"/>
        <v>13506</v>
      </c>
      <c r="H87" s="14">
        <v>6169</v>
      </c>
      <c r="I87" s="14">
        <v>7337</v>
      </c>
      <c r="M87" s="13">
        <v>80</v>
      </c>
      <c r="N87" s="15">
        <f t="shared" si="13"/>
        <v>-0.03675881734925606</v>
      </c>
      <c r="O87" s="15">
        <f t="shared" si="14"/>
        <v>0.04371850265707436</v>
      </c>
    </row>
    <row r="88" spans="1:15" ht="12.75">
      <c r="A88" s="13">
        <f t="shared" si="15"/>
        <v>81</v>
      </c>
      <c r="B88" s="14">
        <f t="shared" si="9"/>
        <v>10135</v>
      </c>
      <c r="C88" s="14">
        <f t="shared" si="10"/>
        <v>-4835</v>
      </c>
      <c r="D88" s="14">
        <f t="shared" si="11"/>
        <v>5300</v>
      </c>
      <c r="E88" s="12"/>
      <c r="F88" s="13">
        <v>81</v>
      </c>
      <c r="G88" s="14">
        <f t="shared" si="12"/>
        <v>10135</v>
      </c>
      <c r="H88" s="14">
        <v>4835</v>
      </c>
      <c r="I88" s="14">
        <v>5300</v>
      </c>
      <c r="M88" s="13">
        <v>81</v>
      </c>
      <c r="N88" s="15">
        <f t="shared" si="13"/>
        <v>-0.02880999868433345</v>
      </c>
      <c r="O88" s="15">
        <f t="shared" si="14"/>
        <v>0.031580763811161795</v>
      </c>
    </row>
    <row r="89" spans="1:15" ht="12.75">
      <c r="A89" s="13">
        <f t="shared" si="15"/>
        <v>82</v>
      </c>
      <c r="B89" s="14">
        <f t="shared" si="9"/>
        <v>11116</v>
      </c>
      <c r="C89" s="14">
        <f t="shared" si="10"/>
        <v>-5045</v>
      </c>
      <c r="D89" s="14">
        <f t="shared" si="11"/>
        <v>6071</v>
      </c>
      <c r="E89" s="12"/>
      <c r="F89" s="13">
        <v>82</v>
      </c>
      <c r="G89" s="14">
        <f t="shared" si="12"/>
        <v>11116</v>
      </c>
      <c r="H89" s="14">
        <v>5045</v>
      </c>
      <c r="I89" s="14">
        <v>6071</v>
      </c>
      <c r="M89" s="13">
        <v>82</v>
      </c>
      <c r="N89" s="15">
        <f t="shared" si="13"/>
        <v>-0.03006131196741722</v>
      </c>
      <c r="O89" s="15">
        <f t="shared" si="14"/>
        <v>0.03617487115048364</v>
      </c>
    </row>
    <row r="90" spans="1:15" ht="12.75">
      <c r="A90" s="13">
        <f t="shared" si="15"/>
        <v>83</v>
      </c>
      <c r="B90" s="14">
        <f t="shared" si="9"/>
        <v>7784</v>
      </c>
      <c r="C90" s="14">
        <f t="shared" si="10"/>
        <v>-3628</v>
      </c>
      <c r="D90" s="14">
        <f t="shared" si="11"/>
        <v>4156</v>
      </c>
      <c r="E90" s="12"/>
      <c r="F90" s="13">
        <v>83</v>
      </c>
      <c r="G90" s="14">
        <f t="shared" si="12"/>
        <v>7784</v>
      </c>
      <c r="H90" s="14">
        <v>3628</v>
      </c>
      <c r="I90" s="14">
        <v>4156</v>
      </c>
      <c r="M90" s="13">
        <v>83</v>
      </c>
      <c r="N90" s="15">
        <f t="shared" si="13"/>
        <v>-0.021617926623942452</v>
      </c>
      <c r="O90" s="15">
        <f t="shared" si="14"/>
        <v>0.02476408573569593</v>
      </c>
    </row>
    <row r="91" spans="1:15" ht="12.75">
      <c r="A91" s="16">
        <f t="shared" si="15"/>
        <v>84</v>
      </c>
      <c r="B91" s="17">
        <f t="shared" si="9"/>
        <v>8895</v>
      </c>
      <c r="C91" s="17">
        <f t="shared" si="10"/>
        <v>-3856</v>
      </c>
      <c r="D91" s="17">
        <f t="shared" si="11"/>
        <v>5039</v>
      </c>
      <c r="E91" s="12"/>
      <c r="F91" s="16">
        <v>84</v>
      </c>
      <c r="G91" s="17">
        <f t="shared" si="12"/>
        <v>8895</v>
      </c>
      <c r="H91" s="17">
        <v>3856</v>
      </c>
      <c r="I91" s="17">
        <v>5039</v>
      </c>
      <c r="J91" s="18">
        <v>12395</v>
      </c>
      <c r="K91" s="18">
        <v>18534</v>
      </c>
      <c r="L91" s="19"/>
      <c r="M91" s="16">
        <v>84</v>
      </c>
      <c r="N91" s="20">
        <f t="shared" si="13"/>
        <v>-0.022976495331290543</v>
      </c>
      <c r="O91" s="20">
        <f t="shared" si="14"/>
        <v>0.030025560159329112</v>
      </c>
    </row>
    <row r="92" spans="1:16" ht="12.75">
      <c r="A92" s="21">
        <f t="shared" si="15"/>
        <v>85</v>
      </c>
      <c r="B92" s="22">
        <f t="shared" si="9"/>
        <v>5362.824398544246</v>
      </c>
      <c r="C92" s="22">
        <f t="shared" si="10"/>
        <v>-2329.278980627785</v>
      </c>
      <c r="D92" s="22">
        <f>I92</f>
        <v>3033.545417916461</v>
      </c>
      <c r="E92" s="23"/>
      <c r="F92" s="21">
        <v>85</v>
      </c>
      <c r="G92" s="22">
        <f t="shared" si="12"/>
        <v>5362.824398544246</v>
      </c>
      <c r="H92" s="22">
        <f aca="true" t="shared" si="16" ref="H92:H107">$J$91*J92/100</f>
        <v>2329.278980627785</v>
      </c>
      <c r="I92" s="22">
        <f>$K$91*K92/100</f>
        <v>3033.545417916461</v>
      </c>
      <c r="J92" s="24">
        <v>18.792085362063613</v>
      </c>
      <c r="K92" s="24">
        <v>16.36746205846801</v>
      </c>
      <c r="L92" s="24"/>
      <c r="M92" s="21">
        <v>85</v>
      </c>
      <c r="N92" s="25">
        <f t="shared" si="13"/>
        <v>-0.013879322516511283</v>
      </c>
      <c r="O92" s="25">
        <f t="shared" si="14"/>
        <v>0.018075788934651293</v>
      </c>
      <c r="P92" s="86" t="s">
        <v>115</v>
      </c>
    </row>
    <row r="93" spans="1:16" ht="12.75">
      <c r="A93" s="26">
        <f t="shared" si="15"/>
        <v>86</v>
      </c>
      <c r="B93" s="14">
        <f t="shared" si="9"/>
        <v>4880.269656002047</v>
      </c>
      <c r="C93" s="14">
        <f t="shared" si="10"/>
        <v>-2071.3586685250934</v>
      </c>
      <c r="D93" s="14">
        <f>I93</f>
        <v>2808.910987476954</v>
      </c>
      <c r="E93" s="27"/>
      <c r="F93" s="26">
        <v>86</v>
      </c>
      <c r="G93" s="14">
        <f t="shared" si="12"/>
        <v>4880.269656002047</v>
      </c>
      <c r="H93" s="14">
        <f t="shared" si="16"/>
        <v>2071.3586685250934</v>
      </c>
      <c r="I93" s="14">
        <f aca="true" t="shared" si="17" ref="I93:I107">$K$91*K93/100</f>
        <v>2808.910987476954</v>
      </c>
      <c r="J93" s="28">
        <v>16.711243796087885</v>
      </c>
      <c r="K93" s="28">
        <v>15.155449376696634</v>
      </c>
      <c r="L93" s="28"/>
      <c r="M93" s="26">
        <v>86</v>
      </c>
      <c r="N93" s="15">
        <f t="shared" si="13"/>
        <v>-0.012342469599791238</v>
      </c>
      <c r="O93" s="15">
        <f t="shared" si="14"/>
        <v>0.016737274426808856</v>
      </c>
      <c r="P93" s="87"/>
    </row>
    <row r="94" spans="1:16" ht="12.75">
      <c r="A94" s="26">
        <f t="shared" si="15"/>
        <v>87</v>
      </c>
      <c r="B94" s="14">
        <f t="shared" si="9"/>
        <v>4227.170227938792</v>
      </c>
      <c r="C94" s="14">
        <f t="shared" si="10"/>
        <v>-1730.7334271964442</v>
      </c>
      <c r="D94" s="14">
        <f t="shared" si="11"/>
        <v>2496.4368007423473</v>
      </c>
      <c r="E94" s="27"/>
      <c r="F94" s="26">
        <v>87</v>
      </c>
      <c r="G94" s="14">
        <f t="shared" si="12"/>
        <v>4227.170227938792</v>
      </c>
      <c r="H94" s="14">
        <f t="shared" si="16"/>
        <v>1730.7334271964442</v>
      </c>
      <c r="I94" s="14">
        <f t="shared" si="17"/>
        <v>2496.4368007423473</v>
      </c>
      <c r="J94" s="28">
        <v>13.963157944303704</v>
      </c>
      <c r="K94" s="28">
        <v>13.469498223493835</v>
      </c>
      <c r="L94" s="28"/>
      <c r="M94" s="26">
        <v>87</v>
      </c>
      <c r="N94" s="15">
        <f t="shared" si="13"/>
        <v>-0.010312808223466698</v>
      </c>
      <c r="O94" s="15">
        <f t="shared" si="14"/>
        <v>0.01487535490070499</v>
      </c>
      <c r="P94" s="87"/>
    </row>
    <row r="95" spans="1:16" ht="12.75">
      <c r="A95" s="26">
        <f t="shared" si="15"/>
        <v>88</v>
      </c>
      <c r="B95" s="14">
        <f t="shared" si="9"/>
        <v>3654.7860118656627</v>
      </c>
      <c r="C95" s="14">
        <f t="shared" si="10"/>
        <v>-1484.7781895406986</v>
      </c>
      <c r="D95" s="14">
        <f t="shared" si="11"/>
        <v>2170.0078223249643</v>
      </c>
      <c r="E95" s="27"/>
      <c r="F95" s="26">
        <v>88</v>
      </c>
      <c r="G95" s="14">
        <f t="shared" si="12"/>
        <v>3654.7860118656627</v>
      </c>
      <c r="H95" s="14">
        <f t="shared" si="16"/>
        <v>1484.7781895406986</v>
      </c>
      <c r="I95" s="14">
        <f t="shared" si="17"/>
        <v>2170.0078223249643</v>
      </c>
      <c r="J95" s="28">
        <v>11.978847838166185</v>
      </c>
      <c r="K95" s="28">
        <v>11.708254140093688</v>
      </c>
      <c r="L95" s="28"/>
      <c r="M95" s="26">
        <v>88</v>
      </c>
      <c r="N95" s="15">
        <f t="shared" si="13"/>
        <v>-0.008847250814311175</v>
      </c>
      <c r="O95" s="15">
        <f t="shared" si="14"/>
        <v>0.012930283868909103</v>
      </c>
      <c r="P95" s="87"/>
    </row>
    <row r="96" spans="1:16" ht="12.75">
      <c r="A96" s="26">
        <f t="shared" si="15"/>
        <v>89</v>
      </c>
      <c r="B96" s="14">
        <f t="shared" si="9"/>
        <v>3055.4053329901444</v>
      </c>
      <c r="C96" s="14">
        <f t="shared" si="10"/>
        <v>-1208.9978150928116</v>
      </c>
      <c r="D96" s="14">
        <f t="shared" si="11"/>
        <v>1846.407517897333</v>
      </c>
      <c r="E96" s="27"/>
      <c r="F96" s="26">
        <v>89</v>
      </c>
      <c r="G96" s="14">
        <f t="shared" si="12"/>
        <v>3055.4053329901444</v>
      </c>
      <c r="H96" s="14">
        <f t="shared" si="16"/>
        <v>1208.9978150928116</v>
      </c>
      <c r="I96" s="14">
        <f t="shared" si="17"/>
        <v>1846.407517897333</v>
      </c>
      <c r="J96" s="28">
        <v>9.753915410188073</v>
      </c>
      <c r="K96" s="28">
        <v>9.96227213713895</v>
      </c>
      <c r="L96" s="28"/>
      <c r="M96" s="26">
        <v>89</v>
      </c>
      <c r="N96" s="15">
        <f t="shared" si="13"/>
        <v>-0.007203976310689952</v>
      </c>
      <c r="O96" s="15">
        <f t="shared" si="14"/>
        <v>0.011002067872050787</v>
      </c>
      <c r="P96" s="87"/>
    </row>
    <row r="97" spans="1:16" ht="12.75">
      <c r="A97" s="26">
        <f t="shared" si="15"/>
        <v>90</v>
      </c>
      <c r="B97" s="14">
        <f t="shared" si="9"/>
        <v>2441.1521135913267</v>
      </c>
      <c r="C97" s="14">
        <f t="shared" si="10"/>
        <v>-949.3848827025042</v>
      </c>
      <c r="D97" s="14">
        <f t="shared" si="11"/>
        <v>1491.7672308888225</v>
      </c>
      <c r="E97" s="27"/>
      <c r="F97" s="26">
        <v>90</v>
      </c>
      <c r="G97" s="14">
        <f t="shared" si="12"/>
        <v>2441.1521135913267</v>
      </c>
      <c r="H97" s="14">
        <f t="shared" si="16"/>
        <v>949.3848827025042</v>
      </c>
      <c r="I97" s="14">
        <f t="shared" si="17"/>
        <v>1491.7672308888225</v>
      </c>
      <c r="J97" s="28">
        <v>7.65941817428402</v>
      </c>
      <c r="K97" s="28">
        <v>8.048814238096593</v>
      </c>
      <c r="L97" s="28"/>
      <c r="M97" s="26">
        <v>90</v>
      </c>
      <c r="N97" s="15">
        <f t="shared" si="13"/>
        <v>-0.005657037688021761</v>
      </c>
      <c r="O97" s="15">
        <f t="shared" si="14"/>
        <v>0.008888895958477503</v>
      </c>
      <c r="P97" s="87"/>
    </row>
    <row r="98" spans="1:16" ht="12.75">
      <c r="A98" s="26">
        <f t="shared" si="15"/>
        <v>91</v>
      </c>
      <c r="B98" s="14">
        <f t="shared" si="9"/>
        <v>2004.2281780663589</v>
      </c>
      <c r="C98" s="14">
        <f t="shared" si="10"/>
        <v>-751.4650414849837</v>
      </c>
      <c r="D98" s="14">
        <f t="shared" si="11"/>
        <v>1252.7631365813752</v>
      </c>
      <c r="E98" s="27"/>
      <c r="F98" s="26">
        <v>91</v>
      </c>
      <c r="G98" s="14">
        <f t="shared" si="12"/>
        <v>2004.2281780663589</v>
      </c>
      <c r="H98" s="14">
        <f t="shared" si="16"/>
        <v>751.4650414849837</v>
      </c>
      <c r="I98" s="14">
        <f t="shared" si="17"/>
        <v>1252.7631365813752</v>
      </c>
      <c r="J98" s="28">
        <v>6.062646563009146</v>
      </c>
      <c r="K98" s="28">
        <v>6.7592701876625405</v>
      </c>
      <c r="L98" s="28"/>
      <c r="M98" s="26">
        <v>91</v>
      </c>
      <c r="N98" s="15">
        <f t="shared" si="13"/>
        <v>-0.004477705658015503</v>
      </c>
      <c r="O98" s="15">
        <f t="shared" si="14"/>
        <v>0.007464757873152195</v>
      </c>
      <c r="P98" s="87"/>
    </row>
    <row r="99" spans="1:16" ht="12.75">
      <c r="A99" s="26">
        <f t="shared" si="15"/>
        <v>92</v>
      </c>
      <c r="B99" s="14">
        <f t="shared" si="9"/>
        <v>1528.5126705917291</v>
      </c>
      <c r="C99" s="14">
        <f t="shared" si="10"/>
        <v>-571.9305585639887</v>
      </c>
      <c r="D99" s="14">
        <f t="shared" si="11"/>
        <v>956.5821120277403</v>
      </c>
      <c r="E99" s="27"/>
      <c r="F99" s="26">
        <v>92</v>
      </c>
      <c r="G99" s="14">
        <f t="shared" si="12"/>
        <v>1528.5126705917291</v>
      </c>
      <c r="H99" s="14">
        <f t="shared" si="16"/>
        <v>571.9305585639887</v>
      </c>
      <c r="I99" s="14">
        <f t="shared" si="17"/>
        <v>956.5821120277403</v>
      </c>
      <c r="J99" s="28">
        <v>4.614203780266145</v>
      </c>
      <c r="K99" s="28">
        <v>5.161228617825296</v>
      </c>
      <c r="L99" s="28"/>
      <c r="M99" s="26">
        <v>92</v>
      </c>
      <c r="N99" s="15">
        <f t="shared" si="13"/>
        <v>-0.003407925261583994</v>
      </c>
      <c r="O99" s="15">
        <f t="shared" si="14"/>
        <v>0.005699923348288751</v>
      </c>
      <c r="P99" s="87"/>
    </row>
    <row r="100" spans="1:16" ht="12.75">
      <c r="A100" s="26">
        <f t="shared" si="15"/>
        <v>93</v>
      </c>
      <c r="B100" s="14">
        <f t="shared" si="9"/>
        <v>1144.1411143792827</v>
      </c>
      <c r="C100" s="14">
        <f t="shared" si="10"/>
        <v>-420.52859214751896</v>
      </c>
      <c r="D100" s="14">
        <f t="shared" si="11"/>
        <v>723.6125222317638</v>
      </c>
      <c r="E100" s="27"/>
      <c r="F100" s="26">
        <v>93</v>
      </c>
      <c r="G100" s="14">
        <f t="shared" si="12"/>
        <v>1144.1411143792827</v>
      </c>
      <c r="H100" s="14">
        <f t="shared" si="16"/>
        <v>420.52859214751896</v>
      </c>
      <c r="I100" s="14">
        <f t="shared" si="17"/>
        <v>723.6125222317638</v>
      </c>
      <c r="J100" s="28">
        <v>3.392727649435409</v>
      </c>
      <c r="K100" s="28">
        <v>3.904243672341447</v>
      </c>
      <c r="L100" s="28"/>
      <c r="M100" s="26">
        <v>93</v>
      </c>
      <c r="N100" s="15">
        <f t="shared" si="13"/>
        <v>-0.002505776253670035</v>
      </c>
      <c r="O100" s="15">
        <f t="shared" si="14"/>
        <v>0.004311742670830264</v>
      </c>
      <c r="P100" s="87"/>
    </row>
    <row r="101" spans="1:16" ht="12.75">
      <c r="A101" s="26">
        <f t="shared" si="15"/>
        <v>94</v>
      </c>
      <c r="B101" s="14">
        <f t="shared" si="9"/>
        <v>849.3794516625866</v>
      </c>
      <c r="C101" s="14">
        <f t="shared" si="10"/>
        <v>-297.9011706205325</v>
      </c>
      <c r="D101" s="14">
        <f t="shared" si="11"/>
        <v>551.478281042054</v>
      </c>
      <c r="E101" s="27"/>
      <c r="F101" s="26">
        <v>94</v>
      </c>
      <c r="G101" s="14">
        <f t="shared" si="12"/>
        <v>849.3794516625866</v>
      </c>
      <c r="H101" s="14">
        <f t="shared" si="16"/>
        <v>297.9011706205325</v>
      </c>
      <c r="I101" s="14">
        <f t="shared" si="17"/>
        <v>551.478281042054</v>
      </c>
      <c r="J101" s="28">
        <v>2.403397907386305</v>
      </c>
      <c r="K101" s="28">
        <v>2.9754952036368514</v>
      </c>
      <c r="L101" s="28"/>
      <c r="M101" s="26">
        <v>94</v>
      </c>
      <c r="N101" s="15">
        <f t="shared" si="13"/>
        <v>-0.0017750842468746508</v>
      </c>
      <c r="O101" s="15">
        <f t="shared" si="14"/>
        <v>0.0032860576114291727</v>
      </c>
      <c r="P101" s="87"/>
    </row>
    <row r="102" spans="1:16" ht="12.75">
      <c r="A102" s="26">
        <f t="shared" si="15"/>
        <v>95</v>
      </c>
      <c r="B102" s="14">
        <f t="shared" si="9"/>
        <v>610.1812040271421</v>
      </c>
      <c r="C102" s="14">
        <f t="shared" si="10"/>
        <v>-204.39849128391555</v>
      </c>
      <c r="D102" s="14">
        <f t="shared" si="11"/>
        <v>405.78271274322657</v>
      </c>
      <c r="E102" s="27"/>
      <c r="F102" s="26">
        <v>95</v>
      </c>
      <c r="G102" s="14">
        <f t="shared" si="12"/>
        <v>610.1812040271421</v>
      </c>
      <c r="H102" s="14">
        <f t="shared" si="16"/>
        <v>204.39849128391555</v>
      </c>
      <c r="I102" s="14">
        <f t="shared" si="17"/>
        <v>405.78271274322657</v>
      </c>
      <c r="J102" s="28">
        <v>1.6490398651384877</v>
      </c>
      <c r="K102" s="28">
        <v>2.1893963134953416</v>
      </c>
      <c r="L102" s="28"/>
      <c r="M102" s="26">
        <v>95</v>
      </c>
      <c r="N102" s="15">
        <f t="shared" si="13"/>
        <v>-0.001217935938980217</v>
      </c>
      <c r="O102" s="15">
        <f t="shared" si="14"/>
        <v>0.002417910945244595</v>
      </c>
      <c r="P102" s="87"/>
    </row>
    <row r="103" spans="1:16" ht="12.75">
      <c r="A103" s="26">
        <f t="shared" si="15"/>
        <v>96</v>
      </c>
      <c r="B103" s="14">
        <f t="shared" si="9"/>
        <v>430.8207212675203</v>
      </c>
      <c r="C103" s="14">
        <f t="shared" si="10"/>
        <v>-141.65480820847029</v>
      </c>
      <c r="D103" s="14">
        <f t="shared" si="11"/>
        <v>289.16591305905</v>
      </c>
      <c r="E103" s="27"/>
      <c r="F103" s="26">
        <v>96</v>
      </c>
      <c r="G103" s="14">
        <f>H103+I103</f>
        <v>430.8207212675203</v>
      </c>
      <c r="H103" s="14">
        <f t="shared" si="16"/>
        <v>141.65480820847029</v>
      </c>
      <c r="I103" s="14">
        <f t="shared" si="17"/>
        <v>289.16591305905</v>
      </c>
      <c r="J103" s="28">
        <v>1.1428383074503452</v>
      </c>
      <c r="K103" s="28">
        <v>1.560191610332632</v>
      </c>
      <c r="L103" s="28"/>
      <c r="M103" s="26">
        <v>96</v>
      </c>
      <c r="N103" s="15">
        <f t="shared" si="13"/>
        <v>-0.0008440692529711553</v>
      </c>
      <c r="O103" s="15">
        <f t="shared" si="14"/>
        <v>0.001723034038218265</v>
      </c>
      <c r="P103" s="87"/>
    </row>
    <row r="104" spans="1:16" ht="12.75">
      <c r="A104" s="26">
        <f t="shared" si="15"/>
        <v>97</v>
      </c>
      <c r="B104" s="14">
        <f t="shared" si="9"/>
        <v>285.5427521854893</v>
      </c>
      <c r="C104" s="14">
        <f t="shared" si="10"/>
        <v>-92.62718608440146</v>
      </c>
      <c r="D104" s="14">
        <f t="shared" si="11"/>
        <v>192.91556610108785</v>
      </c>
      <c r="E104" s="27"/>
      <c r="F104" s="26">
        <v>97</v>
      </c>
      <c r="G104" s="14">
        <f>H104+I104</f>
        <v>285.5427521854893</v>
      </c>
      <c r="H104" s="14">
        <f t="shared" si="16"/>
        <v>92.62718608440146</v>
      </c>
      <c r="I104" s="14">
        <f t="shared" si="17"/>
        <v>192.91556610108785</v>
      </c>
      <c r="J104" s="28">
        <v>0.7472947646986806</v>
      </c>
      <c r="K104" s="28">
        <v>1.0408738863768634</v>
      </c>
      <c r="L104" s="28"/>
      <c r="M104" s="26">
        <v>97</v>
      </c>
      <c r="N104" s="15">
        <f t="shared" si="13"/>
        <v>-0.0005519315634384934</v>
      </c>
      <c r="O104" s="15">
        <f t="shared" si="14"/>
        <v>0.001149513382742458</v>
      </c>
      <c r="P104" s="87"/>
    </row>
    <row r="105" spans="1:16" ht="12.75">
      <c r="A105" s="26">
        <f t="shared" si="15"/>
        <v>98</v>
      </c>
      <c r="B105" s="14">
        <f t="shared" si="9"/>
        <v>191.50419715992462</v>
      </c>
      <c r="C105" s="14">
        <f t="shared" si="10"/>
        <v>-59.65027358428374</v>
      </c>
      <c r="D105" s="14">
        <f t="shared" si="11"/>
        <v>131.8539235756409</v>
      </c>
      <c r="E105" s="27"/>
      <c r="F105" s="26">
        <v>98</v>
      </c>
      <c r="G105" s="14">
        <f>H105+I105</f>
        <v>191.50419715992462</v>
      </c>
      <c r="H105" s="14">
        <f t="shared" si="16"/>
        <v>59.65027358428374</v>
      </c>
      <c r="I105" s="14">
        <f t="shared" si="17"/>
        <v>131.8539235756409</v>
      </c>
      <c r="J105" s="28">
        <v>0.4812446436811919</v>
      </c>
      <c r="K105" s="28">
        <v>0.7114164431619774</v>
      </c>
      <c r="L105" s="28"/>
      <c r="M105" s="26">
        <v>98</v>
      </c>
      <c r="N105" s="15">
        <f t="shared" si="13"/>
        <v>-0.00035543418893140536</v>
      </c>
      <c r="O105" s="15">
        <f t="shared" si="14"/>
        <v>0.0007856693618900553</v>
      </c>
      <c r="P105" s="87"/>
    </row>
    <row r="106" spans="1:16" ht="12.75">
      <c r="A106" s="26">
        <f t="shared" si="15"/>
        <v>99</v>
      </c>
      <c r="B106" s="14">
        <f t="shared" si="9"/>
        <v>131.54098486387358</v>
      </c>
      <c r="C106" s="14">
        <f t="shared" si="10"/>
        <v>-40.15595716828495</v>
      </c>
      <c r="D106" s="14">
        <f t="shared" si="11"/>
        <v>91.38502769558863</v>
      </c>
      <c r="E106" s="27"/>
      <c r="F106" s="26">
        <v>99</v>
      </c>
      <c r="G106" s="14">
        <f>H106+I106</f>
        <v>131.54098486387358</v>
      </c>
      <c r="H106" s="14">
        <f t="shared" si="16"/>
        <v>40.15595716828495</v>
      </c>
      <c r="I106" s="14">
        <f t="shared" si="17"/>
        <v>91.38502769558863</v>
      </c>
      <c r="J106" s="28">
        <v>0.32396899692041103</v>
      </c>
      <c r="K106" s="28">
        <v>0.4930669455896657</v>
      </c>
      <c r="L106" s="28"/>
      <c r="M106" s="26">
        <v>99</v>
      </c>
      <c r="N106" s="15">
        <f t="shared" si="13"/>
        <v>-0.0002392746790457993</v>
      </c>
      <c r="O106" s="15">
        <f t="shared" si="14"/>
        <v>0.0005445299953831819</v>
      </c>
      <c r="P106" s="87"/>
    </row>
    <row r="107" spans="1:16" ht="13.5" customHeight="1">
      <c r="A107" s="29" t="s">
        <v>1</v>
      </c>
      <c r="B107" s="30">
        <f t="shared" si="9"/>
        <v>131.54098486387358</v>
      </c>
      <c r="C107" s="30">
        <f t="shared" si="10"/>
        <v>-40.15595716828495</v>
      </c>
      <c r="D107" s="30">
        <f t="shared" si="11"/>
        <v>91.38502769558863</v>
      </c>
      <c r="E107" s="31"/>
      <c r="F107" s="29" t="s">
        <v>8</v>
      </c>
      <c r="G107" s="30">
        <f>H107+I107</f>
        <v>131.54098486387358</v>
      </c>
      <c r="H107" s="30">
        <f t="shared" si="16"/>
        <v>40.15595716828495</v>
      </c>
      <c r="I107" s="30">
        <f t="shared" si="17"/>
        <v>91.38502769558863</v>
      </c>
      <c r="J107" s="32">
        <v>0.32396899692041103</v>
      </c>
      <c r="K107" s="32">
        <v>0.4930669455896657</v>
      </c>
      <c r="L107" s="32"/>
      <c r="M107" s="29" t="s">
        <v>8</v>
      </c>
      <c r="N107" s="33">
        <f t="shared" si="13"/>
        <v>-0.0002392746790457993</v>
      </c>
      <c r="O107" s="33">
        <f t="shared" si="14"/>
        <v>0.0005445299953831819</v>
      </c>
      <c r="P107" s="88"/>
    </row>
    <row r="108" spans="1:9" ht="13.5" customHeight="1">
      <c r="A108" s="5"/>
      <c r="B108" s="34"/>
      <c r="C108" s="34"/>
      <c r="D108" s="34"/>
      <c r="F108" s="35" t="s">
        <v>9</v>
      </c>
      <c r="G108" s="36">
        <f>SUM(H108+I108)</f>
        <v>20698</v>
      </c>
      <c r="H108" s="36">
        <v>10807</v>
      </c>
      <c r="I108" s="36">
        <v>9891</v>
      </c>
    </row>
    <row r="109" ht="12.75">
      <c r="A109" s="38"/>
    </row>
    <row r="110" ht="12.75">
      <c r="A110" s="38"/>
    </row>
    <row r="111" ht="12.75">
      <c r="A111" s="1" t="s">
        <v>11</v>
      </c>
    </row>
  </sheetData>
  <mergeCells count="4">
    <mergeCell ref="B4:D4"/>
    <mergeCell ref="A4:A5"/>
    <mergeCell ref="G4:I4"/>
    <mergeCell ref="P92:P107"/>
  </mergeCells>
  <printOptions/>
  <pageMargins left="0.75" right="0.75" top="1" bottom="1" header="0" footer="0"/>
  <pageSetup horizontalDpi="600" verticalDpi="600" orientation="portrait" paperSize="9" r:id="rId1"/>
  <ignoredErrors>
    <ignoredError sqref="C7:C10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117"/>
  <sheetViews>
    <sheetView workbookViewId="0" topLeftCell="A79">
      <selection activeCell="K114" sqref="K114"/>
    </sheetView>
  </sheetViews>
  <sheetFormatPr defaultColWidth="11.421875" defaultRowHeight="12.75"/>
  <cols>
    <col min="1" max="1" width="14.00390625" style="39" customWidth="1"/>
    <col min="2" max="2" width="12.57421875" style="39" bestFit="1" customWidth="1"/>
    <col min="3" max="3" width="8.7109375" style="39" bestFit="1" customWidth="1"/>
    <col min="4" max="4" width="9.28125" style="39" bestFit="1" customWidth="1"/>
    <col min="5" max="5" width="8.7109375" style="39" bestFit="1" customWidth="1"/>
    <col min="6" max="6" width="11.421875" style="39" customWidth="1"/>
    <col min="7" max="7" width="15.140625" style="39" customWidth="1"/>
    <col min="8" max="8" width="14.28125" style="39" customWidth="1"/>
    <col min="9" max="16384" width="11.421875" style="39" customWidth="1"/>
  </cols>
  <sheetData>
    <row r="1" spans="1:5" ht="18">
      <c r="A1" s="73" t="s">
        <v>117</v>
      </c>
      <c r="B1" s="72"/>
      <c r="C1" s="72"/>
      <c r="D1" s="72"/>
      <c r="E1" s="72"/>
    </row>
    <row r="3" spans="1:5" ht="12.75">
      <c r="A3" s="92" t="s">
        <v>12</v>
      </c>
      <c r="B3" s="93"/>
      <c r="C3" s="93"/>
      <c r="D3" s="93"/>
      <c r="E3" s="93"/>
    </row>
    <row r="4" spans="1:5" ht="12.75">
      <c r="A4" s="94" t="s">
        <v>13</v>
      </c>
      <c r="B4" s="93"/>
      <c r="C4" s="93"/>
      <c r="D4" s="93"/>
      <c r="E4" s="93"/>
    </row>
    <row r="7" spans="1:8" ht="25.5">
      <c r="A7" s="79" t="s">
        <v>118</v>
      </c>
      <c r="B7" s="41" t="s">
        <v>0</v>
      </c>
      <c r="C7" s="41" t="s">
        <v>2</v>
      </c>
      <c r="D7" s="41" t="s">
        <v>2</v>
      </c>
      <c r="E7" s="41" t="s">
        <v>3</v>
      </c>
      <c r="F7" s="40"/>
      <c r="G7" s="42" t="s">
        <v>102</v>
      </c>
      <c r="H7" s="42" t="s">
        <v>103</v>
      </c>
    </row>
    <row r="8" spans="1:8" ht="12.75">
      <c r="A8" s="43" t="s">
        <v>7</v>
      </c>
      <c r="B8" s="44">
        <v>46745807</v>
      </c>
      <c r="C8" s="44">
        <v>23116988</v>
      </c>
      <c r="D8" s="45">
        <v>-23116988</v>
      </c>
      <c r="E8" s="44">
        <v>23628819</v>
      </c>
      <c r="G8" s="66"/>
      <c r="H8" s="67"/>
    </row>
    <row r="9" spans="1:8" ht="12.75">
      <c r="A9" s="43" t="s">
        <v>14</v>
      </c>
      <c r="B9" s="45">
        <v>484176</v>
      </c>
      <c r="C9" s="45">
        <v>250322</v>
      </c>
      <c r="D9" s="45">
        <v>-250322</v>
      </c>
      <c r="E9" s="45">
        <v>233854</v>
      </c>
      <c r="F9" s="46"/>
      <c r="G9" s="66">
        <f>D9*100/$B$8</f>
        <v>-0.5354961569066504</v>
      </c>
      <c r="H9" s="66">
        <f>E9*100/$B$8</f>
        <v>0.5002673287895105</v>
      </c>
    </row>
    <row r="10" spans="1:8" ht="12.75">
      <c r="A10" s="43" t="s">
        <v>15</v>
      </c>
      <c r="B10" s="45">
        <v>493081</v>
      </c>
      <c r="C10" s="45">
        <v>254380</v>
      </c>
      <c r="D10" s="45">
        <v>-254380</v>
      </c>
      <c r="E10" s="45">
        <v>238701</v>
      </c>
      <c r="F10" s="46"/>
      <c r="G10" s="66">
        <f aca="true" t="shared" si="0" ref="G10:G73">D10*100/$B$8</f>
        <v>-0.5441771494072185</v>
      </c>
      <c r="H10" s="66">
        <f aca="true" t="shared" si="1" ref="H10:H73">E10*100/$B$8</f>
        <v>0.5106361732080056</v>
      </c>
    </row>
    <row r="11" spans="1:8" ht="12.75">
      <c r="A11" s="43" t="s">
        <v>16</v>
      </c>
      <c r="B11" s="45">
        <v>485720</v>
      </c>
      <c r="C11" s="45">
        <v>250513</v>
      </c>
      <c r="D11" s="45">
        <v>-250513</v>
      </c>
      <c r="E11" s="45">
        <v>235207</v>
      </c>
      <c r="F11" s="46"/>
      <c r="G11" s="66">
        <f t="shared" si="0"/>
        <v>-0.5359047497030055</v>
      </c>
      <c r="H11" s="66">
        <f t="shared" si="1"/>
        <v>0.5031617060327999</v>
      </c>
    </row>
    <row r="12" spans="1:8" ht="12.75">
      <c r="A12" s="43" t="s">
        <v>17</v>
      </c>
      <c r="B12" s="45">
        <v>482503</v>
      </c>
      <c r="C12" s="45">
        <v>247808</v>
      </c>
      <c r="D12" s="45">
        <v>-247808</v>
      </c>
      <c r="E12" s="45">
        <v>234695</v>
      </c>
      <c r="F12" s="46"/>
      <c r="G12" s="66">
        <f t="shared" si="0"/>
        <v>-0.5301181344457269</v>
      </c>
      <c r="H12" s="66">
        <f t="shared" si="1"/>
        <v>0.5020664206310526</v>
      </c>
    </row>
    <row r="13" spans="1:8" ht="12.75">
      <c r="A13" s="43" t="s">
        <v>18</v>
      </c>
      <c r="B13" s="45">
        <v>478565</v>
      </c>
      <c r="C13" s="45">
        <v>246268</v>
      </c>
      <c r="D13" s="45">
        <v>-246268</v>
      </c>
      <c r="E13" s="45">
        <v>232297</v>
      </c>
      <c r="F13" s="46"/>
      <c r="G13" s="66">
        <f t="shared" si="0"/>
        <v>-0.5268237213232836</v>
      </c>
      <c r="H13" s="66">
        <f t="shared" si="1"/>
        <v>0.4969365487689623</v>
      </c>
    </row>
    <row r="14" spans="1:8" ht="12.75">
      <c r="A14" s="43" t="s">
        <v>19</v>
      </c>
      <c r="B14" s="45">
        <v>470527</v>
      </c>
      <c r="C14" s="45">
        <v>241120</v>
      </c>
      <c r="D14" s="45">
        <v>-241120</v>
      </c>
      <c r="E14" s="45">
        <v>229407</v>
      </c>
      <c r="F14" s="46"/>
      <c r="G14" s="66">
        <f t="shared" si="0"/>
        <v>-0.5158109688854019</v>
      </c>
      <c r="H14" s="66">
        <f t="shared" si="1"/>
        <v>0.4907541760911305</v>
      </c>
    </row>
    <row r="15" spans="1:8" ht="12.75">
      <c r="A15" s="43" t="s">
        <v>20</v>
      </c>
      <c r="B15" s="45">
        <v>452275</v>
      </c>
      <c r="C15" s="45">
        <v>232322</v>
      </c>
      <c r="D15" s="45">
        <v>-232322</v>
      </c>
      <c r="E15" s="45">
        <v>219953</v>
      </c>
      <c r="F15" s="46"/>
      <c r="G15" s="66">
        <f t="shared" si="0"/>
        <v>-0.49699002950146953</v>
      </c>
      <c r="H15" s="66">
        <f t="shared" si="1"/>
        <v>0.47052990228620933</v>
      </c>
    </row>
    <row r="16" spans="1:8" ht="12.75">
      <c r="A16" s="43" t="s">
        <v>21</v>
      </c>
      <c r="B16" s="45">
        <v>448796</v>
      </c>
      <c r="C16" s="45">
        <v>230070</v>
      </c>
      <c r="D16" s="45">
        <v>-230070</v>
      </c>
      <c r="E16" s="45">
        <v>218726</v>
      </c>
      <c r="F16" s="46"/>
      <c r="G16" s="66">
        <f t="shared" si="0"/>
        <v>-0.49217248511722134</v>
      </c>
      <c r="H16" s="66">
        <f t="shared" si="1"/>
        <v>0.46790506793475617</v>
      </c>
    </row>
    <row r="17" spans="1:8" ht="12.75">
      <c r="A17" s="43" t="s">
        <v>22</v>
      </c>
      <c r="B17" s="45">
        <v>448048</v>
      </c>
      <c r="C17" s="45">
        <v>230851</v>
      </c>
      <c r="D17" s="45">
        <v>-230851</v>
      </c>
      <c r="E17" s="45">
        <v>217197</v>
      </c>
      <c r="F17" s="46"/>
      <c r="G17" s="66">
        <f t="shared" si="0"/>
        <v>-0.4938432232007461</v>
      </c>
      <c r="H17" s="66">
        <f t="shared" si="1"/>
        <v>0.46463418633461606</v>
      </c>
    </row>
    <row r="18" spans="1:8" ht="12.75">
      <c r="A18" s="43" t="s">
        <v>23</v>
      </c>
      <c r="B18" s="45">
        <v>435971</v>
      </c>
      <c r="C18" s="45">
        <v>223659</v>
      </c>
      <c r="D18" s="45">
        <v>-223659</v>
      </c>
      <c r="E18" s="45">
        <v>212312</v>
      </c>
      <c r="F18" s="46"/>
      <c r="G18" s="66">
        <f t="shared" si="0"/>
        <v>-0.47845788607307604</v>
      </c>
      <c r="H18" s="66">
        <f t="shared" si="1"/>
        <v>0.45418405120271</v>
      </c>
    </row>
    <row r="19" spans="1:8" ht="12.75">
      <c r="A19" s="43" t="s">
        <v>24</v>
      </c>
      <c r="B19" s="45">
        <v>423646</v>
      </c>
      <c r="C19" s="45">
        <v>218412</v>
      </c>
      <c r="D19" s="45">
        <v>-218412</v>
      </c>
      <c r="E19" s="45">
        <v>205234</v>
      </c>
      <c r="F19" s="46"/>
      <c r="G19" s="66">
        <f t="shared" si="0"/>
        <v>-0.4672333499344658</v>
      </c>
      <c r="H19" s="66">
        <f t="shared" si="1"/>
        <v>0.43904258621527276</v>
      </c>
    </row>
    <row r="20" spans="1:8" ht="12.75">
      <c r="A20" s="43" t="s">
        <v>25</v>
      </c>
      <c r="B20" s="45">
        <v>429003</v>
      </c>
      <c r="C20" s="45">
        <v>220236</v>
      </c>
      <c r="D20" s="45">
        <v>-220236</v>
      </c>
      <c r="E20" s="45">
        <v>208767</v>
      </c>
      <c r="F20" s="46"/>
      <c r="G20" s="66">
        <f t="shared" si="0"/>
        <v>-0.4711353041781908</v>
      </c>
      <c r="H20" s="66">
        <f t="shared" si="1"/>
        <v>0.44660048333318964</v>
      </c>
    </row>
    <row r="21" spans="1:8" ht="12.75">
      <c r="A21" s="43" t="s">
        <v>26</v>
      </c>
      <c r="B21" s="45">
        <v>425132</v>
      </c>
      <c r="C21" s="45">
        <v>217862</v>
      </c>
      <c r="D21" s="45">
        <v>-217862</v>
      </c>
      <c r="E21" s="45">
        <v>207270</v>
      </c>
      <c r="F21" s="46"/>
      <c r="G21" s="66">
        <f t="shared" si="0"/>
        <v>-0.4660567738193075</v>
      </c>
      <c r="H21" s="66">
        <f t="shared" si="1"/>
        <v>0.44339805707065877</v>
      </c>
    </row>
    <row r="22" spans="1:8" ht="12.75">
      <c r="A22" s="43" t="s">
        <v>27</v>
      </c>
      <c r="B22" s="45">
        <v>428013</v>
      </c>
      <c r="C22" s="45">
        <v>219917</v>
      </c>
      <c r="D22" s="45">
        <v>-219917</v>
      </c>
      <c r="E22" s="45">
        <v>208096</v>
      </c>
      <c r="F22" s="46"/>
      <c r="G22" s="66">
        <f t="shared" si="0"/>
        <v>-0.47045289003139895</v>
      </c>
      <c r="H22" s="66">
        <f t="shared" si="1"/>
        <v>0.4451650604726965</v>
      </c>
    </row>
    <row r="23" spans="1:8" ht="12.75">
      <c r="A23" s="43" t="s">
        <v>28</v>
      </c>
      <c r="B23" s="45">
        <v>432424</v>
      </c>
      <c r="C23" s="45">
        <v>222302</v>
      </c>
      <c r="D23" s="45">
        <v>-222302</v>
      </c>
      <c r="E23" s="45">
        <v>210122</v>
      </c>
      <c r="F23" s="46"/>
      <c r="G23" s="66">
        <f t="shared" si="0"/>
        <v>-0.47555495191258546</v>
      </c>
      <c r="H23" s="66">
        <f t="shared" si="1"/>
        <v>0.44949913903507965</v>
      </c>
    </row>
    <row r="24" spans="1:8" ht="12.75">
      <c r="A24" s="43" t="s">
        <v>29</v>
      </c>
      <c r="B24" s="45">
        <v>448068</v>
      </c>
      <c r="C24" s="45">
        <v>230670</v>
      </c>
      <c r="D24" s="45">
        <v>-230670</v>
      </c>
      <c r="E24" s="45">
        <v>217398</v>
      </c>
      <c r="F24" s="46"/>
      <c r="G24" s="66">
        <f t="shared" si="0"/>
        <v>-0.493456022697394</v>
      </c>
      <c r="H24" s="66">
        <f t="shared" si="1"/>
        <v>0.46506417142397394</v>
      </c>
    </row>
    <row r="25" spans="1:8" ht="12.75">
      <c r="A25" s="43" t="s">
        <v>30</v>
      </c>
      <c r="B25" s="45">
        <v>463893</v>
      </c>
      <c r="C25" s="45">
        <v>238276</v>
      </c>
      <c r="D25" s="45">
        <v>-238276</v>
      </c>
      <c r="E25" s="45">
        <v>225617</v>
      </c>
      <c r="F25" s="46"/>
      <c r="G25" s="66">
        <f t="shared" si="0"/>
        <v>-0.5097270007553832</v>
      </c>
      <c r="H25" s="66">
        <f t="shared" si="1"/>
        <v>0.4826464970430396</v>
      </c>
    </row>
    <row r="26" spans="1:8" ht="12.75">
      <c r="A26" s="43" t="s">
        <v>31</v>
      </c>
      <c r="B26" s="45">
        <v>462325</v>
      </c>
      <c r="C26" s="45">
        <v>238595</v>
      </c>
      <c r="D26" s="45">
        <v>-238595</v>
      </c>
      <c r="E26" s="45">
        <v>223730</v>
      </c>
      <c r="F26" s="46"/>
      <c r="G26" s="66">
        <f t="shared" si="0"/>
        <v>-0.5104094149021751</v>
      </c>
      <c r="H26" s="66">
        <f t="shared" si="1"/>
        <v>0.47860977135339644</v>
      </c>
    </row>
    <row r="27" spans="1:8" ht="12.75">
      <c r="A27" s="43" t="s">
        <v>32</v>
      </c>
      <c r="B27" s="45">
        <v>473700</v>
      </c>
      <c r="C27" s="45">
        <v>243861</v>
      </c>
      <c r="D27" s="45">
        <v>-243861</v>
      </c>
      <c r="E27" s="45">
        <v>229839</v>
      </c>
      <c r="F27" s="46"/>
      <c r="G27" s="66">
        <f t="shared" si="0"/>
        <v>-0.5216745963974908</v>
      </c>
      <c r="H27" s="66">
        <f t="shared" si="1"/>
        <v>0.49167832314885485</v>
      </c>
    </row>
    <row r="28" spans="1:8" ht="12.75">
      <c r="A28" s="43" t="s">
        <v>33</v>
      </c>
      <c r="B28" s="45">
        <v>491195</v>
      </c>
      <c r="C28" s="45">
        <v>252332</v>
      </c>
      <c r="D28" s="45">
        <v>-252332</v>
      </c>
      <c r="E28" s="45">
        <v>238863</v>
      </c>
      <c r="F28" s="46"/>
      <c r="G28" s="66">
        <f t="shared" si="0"/>
        <v>-0.539796007800229</v>
      </c>
      <c r="H28" s="66">
        <f t="shared" si="1"/>
        <v>0.5109827283546522</v>
      </c>
    </row>
    <row r="29" spans="1:8" ht="12.75">
      <c r="A29" s="43" t="s">
        <v>34</v>
      </c>
      <c r="B29" s="45">
        <v>509820</v>
      </c>
      <c r="C29" s="45">
        <v>261010</v>
      </c>
      <c r="D29" s="45">
        <v>-261010</v>
      </c>
      <c r="E29" s="45">
        <v>248810</v>
      </c>
      <c r="F29" s="46"/>
      <c r="G29" s="66">
        <f t="shared" si="0"/>
        <v>-0.5583602396681268</v>
      </c>
      <c r="H29" s="66">
        <f t="shared" si="1"/>
        <v>0.5322616422046152</v>
      </c>
    </row>
    <row r="30" spans="1:8" ht="12.75">
      <c r="A30" s="43" t="s">
        <v>35</v>
      </c>
      <c r="B30" s="45">
        <v>528909</v>
      </c>
      <c r="C30" s="45">
        <v>270327</v>
      </c>
      <c r="D30" s="45">
        <v>-270327</v>
      </c>
      <c r="E30" s="45">
        <v>258582</v>
      </c>
      <c r="F30" s="46"/>
      <c r="G30" s="66">
        <f t="shared" si="0"/>
        <v>-0.5782914390589086</v>
      </c>
      <c r="H30" s="66">
        <f t="shared" si="1"/>
        <v>0.553166190927028</v>
      </c>
    </row>
    <row r="31" spans="1:8" ht="12.75">
      <c r="A31" s="43" t="s">
        <v>36</v>
      </c>
      <c r="B31" s="45">
        <v>552848</v>
      </c>
      <c r="C31" s="45">
        <v>281481</v>
      </c>
      <c r="D31" s="45">
        <v>-281481</v>
      </c>
      <c r="E31" s="45">
        <v>271367</v>
      </c>
      <c r="F31" s="46"/>
      <c r="G31" s="66">
        <f t="shared" si="0"/>
        <v>-0.602152402674319</v>
      </c>
      <c r="H31" s="66">
        <f t="shared" si="1"/>
        <v>0.5805162375312078</v>
      </c>
    </row>
    <row r="32" spans="1:8" ht="12.75">
      <c r="A32" s="43" t="s">
        <v>37</v>
      </c>
      <c r="B32" s="45">
        <v>581449</v>
      </c>
      <c r="C32" s="45">
        <v>296447</v>
      </c>
      <c r="D32" s="45">
        <v>-296447</v>
      </c>
      <c r="E32" s="45">
        <v>285002</v>
      </c>
      <c r="F32" s="46"/>
      <c r="G32" s="66">
        <f t="shared" si="0"/>
        <v>-0.6341681083824267</v>
      </c>
      <c r="H32" s="66">
        <f t="shared" si="1"/>
        <v>0.6096846290406325</v>
      </c>
    </row>
    <row r="33" spans="1:8" ht="12.75">
      <c r="A33" s="43" t="s">
        <v>38</v>
      </c>
      <c r="B33" s="45">
        <v>612799</v>
      </c>
      <c r="C33" s="45">
        <v>312273</v>
      </c>
      <c r="D33" s="45">
        <v>-312273</v>
      </c>
      <c r="E33" s="45">
        <v>300526</v>
      </c>
      <c r="F33" s="46"/>
      <c r="G33" s="66">
        <f t="shared" si="0"/>
        <v>-0.6680235512887819</v>
      </c>
      <c r="H33" s="66">
        <f t="shared" si="1"/>
        <v>0.6428940246983007</v>
      </c>
    </row>
    <row r="34" spans="1:8" ht="12.75">
      <c r="A34" s="43" t="s">
        <v>39</v>
      </c>
      <c r="B34" s="45">
        <v>640901</v>
      </c>
      <c r="C34" s="45">
        <v>327252</v>
      </c>
      <c r="D34" s="45">
        <v>-327252</v>
      </c>
      <c r="E34" s="45">
        <v>313649</v>
      </c>
      <c r="F34" s="46"/>
      <c r="G34" s="66">
        <f t="shared" si="0"/>
        <v>-0.7000670669777933</v>
      </c>
      <c r="H34" s="66">
        <f t="shared" si="1"/>
        <v>0.6709671308059779</v>
      </c>
    </row>
    <row r="35" spans="1:8" ht="12.75">
      <c r="A35" s="43" t="s">
        <v>40</v>
      </c>
      <c r="B35" s="45">
        <v>686096</v>
      </c>
      <c r="C35" s="45">
        <v>351345</v>
      </c>
      <c r="D35" s="45">
        <v>-351345</v>
      </c>
      <c r="E35" s="45">
        <v>334751</v>
      </c>
      <c r="F35" s="46"/>
      <c r="G35" s="66">
        <f t="shared" si="0"/>
        <v>-0.751607518509628</v>
      </c>
      <c r="H35" s="66">
        <f t="shared" si="1"/>
        <v>0.7161091475006518</v>
      </c>
    </row>
    <row r="36" spans="1:8" ht="12.75">
      <c r="A36" s="43" t="s">
        <v>41</v>
      </c>
      <c r="B36" s="45">
        <v>722833</v>
      </c>
      <c r="C36" s="45">
        <v>371290</v>
      </c>
      <c r="D36" s="45">
        <v>-371290</v>
      </c>
      <c r="E36" s="45">
        <v>351543</v>
      </c>
      <c r="F36" s="46"/>
      <c r="G36" s="66">
        <f t="shared" si="0"/>
        <v>-0.7942744469038688</v>
      </c>
      <c r="H36" s="66">
        <f t="shared" si="1"/>
        <v>0.752031085911085</v>
      </c>
    </row>
    <row r="37" spans="1:8" ht="12.75">
      <c r="A37" s="43" t="s">
        <v>42</v>
      </c>
      <c r="B37" s="45">
        <v>764019</v>
      </c>
      <c r="C37" s="45">
        <v>393726</v>
      </c>
      <c r="D37" s="45">
        <v>-393726</v>
      </c>
      <c r="E37" s="45">
        <v>370293</v>
      </c>
      <c r="F37" s="46"/>
      <c r="G37" s="66">
        <f t="shared" si="0"/>
        <v>-0.8422701954851266</v>
      </c>
      <c r="H37" s="66">
        <f t="shared" si="1"/>
        <v>0.7921416352914818</v>
      </c>
    </row>
    <row r="38" spans="1:8" ht="12.75">
      <c r="A38" s="43" t="s">
        <v>43</v>
      </c>
      <c r="B38" s="45">
        <v>787918</v>
      </c>
      <c r="C38" s="45">
        <v>406220</v>
      </c>
      <c r="D38" s="45">
        <v>-406220</v>
      </c>
      <c r="E38" s="45">
        <v>381698</v>
      </c>
      <c r="F38" s="46"/>
      <c r="G38" s="66">
        <f t="shared" si="0"/>
        <v>-0.8689977263629228</v>
      </c>
      <c r="H38" s="66">
        <f t="shared" si="1"/>
        <v>0.8165395454612646</v>
      </c>
    </row>
    <row r="39" spans="1:8" ht="12.75">
      <c r="A39" s="43" t="s">
        <v>44</v>
      </c>
      <c r="B39" s="45">
        <v>823694</v>
      </c>
      <c r="C39" s="45">
        <v>426607</v>
      </c>
      <c r="D39" s="45">
        <v>-426607</v>
      </c>
      <c r="E39" s="45">
        <v>397087</v>
      </c>
      <c r="F39" s="46"/>
      <c r="G39" s="66">
        <f t="shared" si="0"/>
        <v>-0.9126101941078908</v>
      </c>
      <c r="H39" s="66">
        <f t="shared" si="1"/>
        <v>0.849460145163394</v>
      </c>
    </row>
    <row r="40" spans="1:8" ht="12.75">
      <c r="A40" s="43" t="s">
        <v>45</v>
      </c>
      <c r="B40" s="45">
        <v>835192</v>
      </c>
      <c r="C40" s="45">
        <v>434057</v>
      </c>
      <c r="D40" s="45">
        <v>-434057</v>
      </c>
      <c r="E40" s="45">
        <v>401135</v>
      </c>
      <c r="F40" s="46"/>
      <c r="G40" s="66">
        <f t="shared" si="0"/>
        <v>-0.9285474523950351</v>
      </c>
      <c r="H40" s="66">
        <f t="shared" si="1"/>
        <v>0.8581197453709591</v>
      </c>
    </row>
    <row r="41" spans="1:8" ht="12.75">
      <c r="A41" s="43" t="s">
        <v>46</v>
      </c>
      <c r="B41" s="45">
        <v>849981</v>
      </c>
      <c r="C41" s="45">
        <v>440591</v>
      </c>
      <c r="D41" s="45">
        <v>-440591</v>
      </c>
      <c r="E41" s="45">
        <v>409390</v>
      </c>
      <c r="F41" s="46"/>
      <c r="G41" s="66">
        <f t="shared" si="0"/>
        <v>-0.9425251766431159</v>
      </c>
      <c r="H41" s="66">
        <f t="shared" si="1"/>
        <v>0.8757790832448352</v>
      </c>
    </row>
    <row r="42" spans="1:8" ht="12.75">
      <c r="A42" s="43" t="s">
        <v>47</v>
      </c>
      <c r="B42" s="45">
        <v>844018</v>
      </c>
      <c r="C42" s="45">
        <v>438501</v>
      </c>
      <c r="D42" s="45">
        <v>-438501</v>
      </c>
      <c r="E42" s="45">
        <v>405517</v>
      </c>
      <c r="F42" s="46"/>
      <c r="G42" s="66">
        <f t="shared" si="0"/>
        <v>-0.9380541874055143</v>
      </c>
      <c r="H42" s="66">
        <f t="shared" si="1"/>
        <v>0.8674938481648204</v>
      </c>
    </row>
    <row r="43" spans="1:8" ht="12.75">
      <c r="A43" s="43" t="s">
        <v>48</v>
      </c>
      <c r="B43" s="45">
        <v>837160</v>
      </c>
      <c r="C43" s="45">
        <v>433999</v>
      </c>
      <c r="D43" s="45">
        <v>-433999</v>
      </c>
      <c r="E43" s="45">
        <v>403161</v>
      </c>
      <c r="F43" s="46"/>
      <c r="G43" s="66">
        <f t="shared" si="0"/>
        <v>-0.9284233770956184</v>
      </c>
      <c r="H43" s="66">
        <f t="shared" si="1"/>
        <v>0.8624538239333422</v>
      </c>
    </row>
    <row r="44" spans="1:8" ht="12.75">
      <c r="A44" s="43" t="s">
        <v>49</v>
      </c>
      <c r="B44" s="45">
        <v>815046</v>
      </c>
      <c r="C44" s="45">
        <v>422423</v>
      </c>
      <c r="D44" s="45">
        <v>-422423</v>
      </c>
      <c r="E44" s="45">
        <v>392623</v>
      </c>
      <c r="F44" s="46"/>
      <c r="G44" s="66">
        <f t="shared" si="0"/>
        <v>-0.9036596587154865</v>
      </c>
      <c r="H44" s="66">
        <f t="shared" si="1"/>
        <v>0.8399106255669091</v>
      </c>
    </row>
    <row r="45" spans="1:8" ht="12.75">
      <c r="A45" s="43" t="s">
        <v>50</v>
      </c>
      <c r="B45" s="45">
        <v>810953</v>
      </c>
      <c r="C45" s="45">
        <v>420126</v>
      </c>
      <c r="D45" s="45">
        <v>-420126</v>
      </c>
      <c r="E45" s="45">
        <v>390827</v>
      </c>
      <c r="F45" s="46"/>
      <c r="G45" s="66">
        <f t="shared" si="0"/>
        <v>-0.8987458490127254</v>
      </c>
      <c r="H45" s="66">
        <f t="shared" si="1"/>
        <v>0.8360685697435922</v>
      </c>
    </row>
    <row r="46" spans="1:8" ht="12.75">
      <c r="A46" s="43" t="s">
        <v>51</v>
      </c>
      <c r="B46" s="45">
        <v>796229</v>
      </c>
      <c r="C46" s="45">
        <v>411227</v>
      </c>
      <c r="D46" s="45">
        <v>-411227</v>
      </c>
      <c r="E46" s="45">
        <v>385002</v>
      </c>
      <c r="F46" s="46"/>
      <c r="G46" s="66">
        <f t="shared" si="0"/>
        <v>-0.879708847469464</v>
      </c>
      <c r="H46" s="66">
        <f t="shared" si="1"/>
        <v>0.8236075590694156</v>
      </c>
    </row>
    <row r="47" spans="1:8" ht="12.75">
      <c r="A47" s="43" t="s">
        <v>52</v>
      </c>
      <c r="B47" s="45">
        <v>787466</v>
      </c>
      <c r="C47" s="45">
        <v>406737</v>
      </c>
      <c r="D47" s="45">
        <v>-406737</v>
      </c>
      <c r="E47" s="45">
        <v>380729</v>
      </c>
      <c r="F47" s="46"/>
      <c r="G47" s="66">
        <f t="shared" si="0"/>
        <v>-0.8701037079111715</v>
      </c>
      <c r="H47" s="66">
        <f t="shared" si="1"/>
        <v>0.8144666322692856</v>
      </c>
    </row>
    <row r="48" spans="1:8" ht="12.75">
      <c r="A48" s="43" t="s">
        <v>53</v>
      </c>
      <c r="B48" s="45">
        <v>777525</v>
      </c>
      <c r="C48" s="45">
        <v>399664</v>
      </c>
      <c r="D48" s="45">
        <v>-399664</v>
      </c>
      <c r="E48" s="45">
        <v>377861</v>
      </c>
      <c r="F48" s="46"/>
      <c r="G48" s="66">
        <f t="shared" si="0"/>
        <v>-0.8549729390702357</v>
      </c>
      <c r="H48" s="66">
        <f t="shared" si="1"/>
        <v>0.8083313226360602</v>
      </c>
    </row>
    <row r="49" spans="1:8" ht="12.75">
      <c r="A49" s="43" t="s">
        <v>54</v>
      </c>
      <c r="B49" s="45">
        <v>771469</v>
      </c>
      <c r="C49" s="45">
        <v>395854</v>
      </c>
      <c r="D49" s="45">
        <v>-395854</v>
      </c>
      <c r="E49" s="45">
        <v>375615</v>
      </c>
      <c r="F49" s="46"/>
      <c r="G49" s="66">
        <f t="shared" si="0"/>
        <v>-0.8468224754361391</v>
      </c>
      <c r="H49" s="66">
        <f t="shared" si="1"/>
        <v>0.8035266136276137</v>
      </c>
    </row>
    <row r="50" spans="1:8" ht="12.75">
      <c r="A50" s="43" t="s">
        <v>55</v>
      </c>
      <c r="B50" s="45">
        <v>773723</v>
      </c>
      <c r="C50" s="45">
        <v>395077</v>
      </c>
      <c r="D50" s="45">
        <v>-395077</v>
      </c>
      <c r="E50" s="45">
        <v>378646</v>
      </c>
      <c r="F50" s="46"/>
      <c r="G50" s="66">
        <f t="shared" si="0"/>
        <v>-0.8451602942698154</v>
      </c>
      <c r="H50" s="66">
        <f t="shared" si="1"/>
        <v>0.8100106176367862</v>
      </c>
    </row>
    <row r="51" spans="1:8" ht="12.75">
      <c r="A51" s="43" t="s">
        <v>56</v>
      </c>
      <c r="B51" s="45">
        <v>752268</v>
      </c>
      <c r="C51" s="45">
        <v>383669</v>
      </c>
      <c r="D51" s="45">
        <v>-383669</v>
      </c>
      <c r="E51" s="45">
        <v>368599</v>
      </c>
      <c r="F51" s="46"/>
      <c r="G51" s="66">
        <f t="shared" si="0"/>
        <v>-0.8207559664121319</v>
      </c>
      <c r="H51" s="66">
        <f t="shared" si="1"/>
        <v>0.7885177808567942</v>
      </c>
    </row>
    <row r="52" spans="1:8" ht="12.75">
      <c r="A52" s="43" t="s">
        <v>57</v>
      </c>
      <c r="B52" s="45">
        <v>746650</v>
      </c>
      <c r="C52" s="45">
        <v>379141</v>
      </c>
      <c r="D52" s="45">
        <v>-379141</v>
      </c>
      <c r="E52" s="45">
        <v>367509</v>
      </c>
      <c r="F52" s="46"/>
      <c r="G52" s="66">
        <f t="shared" si="0"/>
        <v>-0.8110695361404286</v>
      </c>
      <c r="H52" s="66">
        <f t="shared" si="1"/>
        <v>0.7861860209194805</v>
      </c>
    </row>
    <row r="53" spans="1:8" ht="12.75">
      <c r="A53" s="43" t="s">
        <v>58</v>
      </c>
      <c r="B53" s="45">
        <v>755382</v>
      </c>
      <c r="C53" s="45">
        <v>382656</v>
      </c>
      <c r="D53" s="45">
        <v>-382656</v>
      </c>
      <c r="E53" s="45">
        <v>372726</v>
      </c>
      <c r="F53" s="46"/>
      <c r="G53" s="66">
        <f t="shared" si="0"/>
        <v>-0.8185889271309403</v>
      </c>
      <c r="H53" s="66">
        <f t="shared" si="1"/>
        <v>0.7973463801790821</v>
      </c>
    </row>
    <row r="54" spans="1:8" ht="12.75">
      <c r="A54" s="43" t="s">
        <v>59</v>
      </c>
      <c r="B54" s="45">
        <v>718873</v>
      </c>
      <c r="C54" s="45">
        <v>363855</v>
      </c>
      <c r="D54" s="45">
        <v>-363855</v>
      </c>
      <c r="E54" s="45">
        <v>355018</v>
      </c>
      <c r="F54" s="46"/>
      <c r="G54" s="66">
        <f t="shared" si="0"/>
        <v>-0.7783692770562288</v>
      </c>
      <c r="H54" s="66">
        <f t="shared" si="1"/>
        <v>0.7594649077295852</v>
      </c>
    </row>
    <row r="55" spans="1:8" ht="12.75">
      <c r="A55" s="43" t="s">
        <v>60</v>
      </c>
      <c r="B55" s="45">
        <v>694924</v>
      </c>
      <c r="C55" s="45">
        <v>350424</v>
      </c>
      <c r="D55" s="45">
        <v>-350424</v>
      </c>
      <c r="E55" s="45">
        <v>344500</v>
      </c>
      <c r="F55" s="46"/>
      <c r="G55" s="66">
        <f t="shared" si="0"/>
        <v>-0.749637288324063</v>
      </c>
      <c r="H55" s="66">
        <f t="shared" si="1"/>
        <v>0.7369644939491579</v>
      </c>
    </row>
    <row r="56" spans="1:8" ht="12.75">
      <c r="A56" s="43" t="s">
        <v>61</v>
      </c>
      <c r="B56" s="45">
        <v>677489</v>
      </c>
      <c r="C56" s="45">
        <v>340480</v>
      </c>
      <c r="D56" s="45">
        <v>-340480</v>
      </c>
      <c r="E56" s="45">
        <v>337009</v>
      </c>
      <c r="F56" s="46"/>
      <c r="G56" s="66">
        <f t="shared" si="0"/>
        <v>-0.7283647921620008</v>
      </c>
      <c r="H56" s="66">
        <f t="shared" si="1"/>
        <v>0.7209395272607017</v>
      </c>
    </row>
    <row r="57" spans="1:8" ht="12.75">
      <c r="A57" s="43" t="s">
        <v>62</v>
      </c>
      <c r="B57" s="45">
        <v>681587</v>
      </c>
      <c r="C57" s="45">
        <v>342363</v>
      </c>
      <c r="D57" s="45">
        <v>-342363</v>
      </c>
      <c r="E57" s="45">
        <v>339224</v>
      </c>
      <c r="F57" s="46"/>
      <c r="G57" s="66">
        <f t="shared" si="0"/>
        <v>-0.7323929609344427</v>
      </c>
      <c r="H57" s="66">
        <f t="shared" si="1"/>
        <v>0.7256779201608392</v>
      </c>
    </row>
    <row r="58" spans="1:8" ht="12.75">
      <c r="A58" s="43" t="s">
        <v>63</v>
      </c>
      <c r="B58" s="45">
        <v>661831</v>
      </c>
      <c r="C58" s="45">
        <v>331413</v>
      </c>
      <c r="D58" s="45">
        <v>-331413</v>
      </c>
      <c r="E58" s="45">
        <v>330418</v>
      </c>
      <c r="F58" s="46"/>
      <c r="G58" s="66">
        <f t="shared" si="0"/>
        <v>-0.708968400096291</v>
      </c>
      <c r="H58" s="66">
        <f t="shared" si="1"/>
        <v>0.7068398669425046</v>
      </c>
    </row>
    <row r="59" spans="1:8" ht="12.75">
      <c r="A59" s="43" t="s">
        <v>64</v>
      </c>
      <c r="B59" s="45">
        <v>647015</v>
      </c>
      <c r="C59" s="45">
        <v>323316</v>
      </c>
      <c r="D59" s="45">
        <v>-323316</v>
      </c>
      <c r="E59" s="45">
        <v>323699</v>
      </c>
      <c r="F59" s="46"/>
      <c r="G59" s="66">
        <f t="shared" si="0"/>
        <v>-0.6916470604518604</v>
      </c>
      <c r="H59" s="66">
        <f t="shared" si="1"/>
        <v>0.6924663852738706</v>
      </c>
    </row>
    <row r="60" spans="1:8" ht="12.75">
      <c r="A60" s="43" t="s">
        <v>65</v>
      </c>
      <c r="B60" s="45">
        <v>629899</v>
      </c>
      <c r="C60" s="45">
        <v>313801</v>
      </c>
      <c r="D60" s="45">
        <v>-313801</v>
      </c>
      <c r="E60" s="45">
        <v>316098</v>
      </c>
      <c r="F60" s="46"/>
      <c r="G60" s="66">
        <f t="shared" si="0"/>
        <v>-0.6712922936596217</v>
      </c>
      <c r="H60" s="66">
        <f t="shared" si="1"/>
        <v>0.6762061033623828</v>
      </c>
    </row>
    <row r="61" spans="1:8" ht="12.75">
      <c r="A61" s="43" t="s">
        <v>66</v>
      </c>
      <c r="B61" s="45">
        <v>587370</v>
      </c>
      <c r="C61" s="45">
        <v>292149</v>
      </c>
      <c r="D61" s="45">
        <v>-292149</v>
      </c>
      <c r="E61" s="45">
        <v>295221</v>
      </c>
      <c r="F61" s="46"/>
      <c r="G61" s="66">
        <f t="shared" si="0"/>
        <v>-0.6249737008497895</v>
      </c>
      <c r="H61" s="66">
        <f t="shared" si="1"/>
        <v>0.6315454132602738</v>
      </c>
    </row>
    <row r="62" spans="1:8" ht="12.75">
      <c r="A62" s="43" t="s">
        <v>67</v>
      </c>
      <c r="B62" s="45">
        <v>569398</v>
      </c>
      <c r="C62" s="45">
        <v>282661</v>
      </c>
      <c r="D62" s="45">
        <v>-282661</v>
      </c>
      <c r="E62" s="45">
        <v>286737</v>
      </c>
      <c r="F62" s="46"/>
      <c r="G62" s="66">
        <f t="shared" si="0"/>
        <v>-0.6046766932486587</v>
      </c>
      <c r="H62" s="66">
        <f t="shared" si="1"/>
        <v>0.6133961918766319</v>
      </c>
    </row>
    <row r="63" spans="1:8" ht="12.75">
      <c r="A63" s="43" t="s">
        <v>68</v>
      </c>
      <c r="B63" s="45">
        <v>542326</v>
      </c>
      <c r="C63" s="45">
        <v>267519</v>
      </c>
      <c r="D63" s="45">
        <v>-267519</v>
      </c>
      <c r="E63" s="45">
        <v>274807</v>
      </c>
      <c r="F63" s="46"/>
      <c r="G63" s="66">
        <f t="shared" si="0"/>
        <v>-0.5722844831837003</v>
      </c>
      <c r="H63" s="66">
        <f t="shared" si="1"/>
        <v>0.587875186324198</v>
      </c>
    </row>
    <row r="64" spans="1:8" ht="12.75">
      <c r="A64" s="43" t="s">
        <v>69</v>
      </c>
      <c r="B64" s="45">
        <v>542340</v>
      </c>
      <c r="C64" s="45">
        <v>268409</v>
      </c>
      <c r="D64" s="45">
        <v>-268409</v>
      </c>
      <c r="E64" s="45">
        <v>273931</v>
      </c>
      <c r="F64" s="46"/>
      <c r="G64" s="66">
        <f t="shared" si="0"/>
        <v>-0.5741883972609565</v>
      </c>
      <c r="H64" s="66">
        <f t="shared" si="1"/>
        <v>0.5860012214571458</v>
      </c>
    </row>
    <row r="65" spans="1:8" ht="12.75">
      <c r="A65" s="43" t="s">
        <v>70</v>
      </c>
      <c r="B65" s="45">
        <v>539427</v>
      </c>
      <c r="C65" s="45">
        <v>267010</v>
      </c>
      <c r="D65" s="45">
        <v>-267010</v>
      </c>
      <c r="E65" s="45">
        <v>272417</v>
      </c>
      <c r="F65" s="46"/>
      <c r="G65" s="66">
        <f t="shared" si="0"/>
        <v>-0.5711956154698538</v>
      </c>
      <c r="H65" s="66">
        <f t="shared" si="1"/>
        <v>0.5827624282965101</v>
      </c>
    </row>
    <row r="66" spans="1:8" ht="12.75">
      <c r="A66" s="43" t="s">
        <v>71</v>
      </c>
      <c r="B66" s="45">
        <v>503716</v>
      </c>
      <c r="C66" s="45">
        <v>247910</v>
      </c>
      <c r="D66" s="45">
        <v>-247910</v>
      </c>
      <c r="E66" s="45">
        <v>255806</v>
      </c>
      <c r="F66" s="46"/>
      <c r="G66" s="66">
        <f t="shared" si="0"/>
        <v>-0.5303363358343562</v>
      </c>
      <c r="H66" s="66">
        <f t="shared" si="1"/>
        <v>0.547227690389429</v>
      </c>
    </row>
    <row r="67" spans="1:8" ht="12.75">
      <c r="A67" s="43" t="s">
        <v>72</v>
      </c>
      <c r="B67" s="45">
        <v>492763</v>
      </c>
      <c r="C67" s="45">
        <v>242018</v>
      </c>
      <c r="D67" s="45">
        <v>-242018</v>
      </c>
      <c r="E67" s="45">
        <v>250745</v>
      </c>
      <c r="F67" s="46"/>
      <c r="G67" s="66">
        <f t="shared" si="0"/>
        <v>-0.5177319967970603</v>
      </c>
      <c r="H67" s="66">
        <f t="shared" si="1"/>
        <v>0.5364010509006722</v>
      </c>
    </row>
    <row r="68" spans="1:8" ht="12.75">
      <c r="A68" s="43" t="s">
        <v>73</v>
      </c>
      <c r="B68" s="45">
        <v>510725</v>
      </c>
      <c r="C68" s="45">
        <v>248835</v>
      </c>
      <c r="D68" s="45">
        <v>-248835</v>
      </c>
      <c r="E68" s="45">
        <v>261890</v>
      </c>
      <c r="F68" s="46"/>
      <c r="G68" s="66">
        <f t="shared" si="0"/>
        <v>-0.5323151229371225</v>
      </c>
      <c r="H68" s="66">
        <f t="shared" si="1"/>
        <v>0.5602427614523801</v>
      </c>
    </row>
    <row r="69" spans="1:8" ht="12.75">
      <c r="A69" s="43" t="s">
        <v>74</v>
      </c>
      <c r="B69" s="45">
        <v>534424</v>
      </c>
      <c r="C69" s="45">
        <v>260170</v>
      </c>
      <c r="D69" s="45">
        <v>-260170</v>
      </c>
      <c r="E69" s="45">
        <v>274254</v>
      </c>
      <c r="F69" s="46"/>
      <c r="G69" s="66">
        <f t="shared" si="0"/>
        <v>-0.556563287055885</v>
      </c>
      <c r="H69" s="66">
        <f t="shared" si="1"/>
        <v>0.5866921925211388</v>
      </c>
    </row>
    <row r="70" spans="1:8" ht="12.75">
      <c r="A70" s="43" t="s">
        <v>75</v>
      </c>
      <c r="B70" s="45">
        <v>489019</v>
      </c>
      <c r="C70" s="45">
        <v>237526</v>
      </c>
      <c r="D70" s="45">
        <v>-237526</v>
      </c>
      <c r="E70" s="45">
        <v>251493</v>
      </c>
      <c r="F70" s="46"/>
      <c r="G70" s="66">
        <f t="shared" si="0"/>
        <v>-0.5081225787801674</v>
      </c>
      <c r="H70" s="66">
        <f t="shared" si="1"/>
        <v>0.5380011944172876</v>
      </c>
    </row>
    <row r="71" spans="1:8" ht="12.75">
      <c r="A71" s="43" t="s">
        <v>76</v>
      </c>
      <c r="B71" s="45">
        <v>467137</v>
      </c>
      <c r="C71" s="45">
        <v>225204</v>
      </c>
      <c r="D71" s="45">
        <v>-225204</v>
      </c>
      <c r="E71" s="45">
        <v>241933</v>
      </c>
      <c r="F71" s="46"/>
      <c r="G71" s="66">
        <f t="shared" si="0"/>
        <v>-0.4817629953420207</v>
      </c>
      <c r="H71" s="66">
        <f t="shared" si="1"/>
        <v>0.5175501623065358</v>
      </c>
    </row>
    <row r="72" spans="1:8" ht="12.75">
      <c r="A72" s="43" t="s">
        <v>77</v>
      </c>
      <c r="B72" s="45">
        <v>487544</v>
      </c>
      <c r="C72" s="45">
        <v>234498</v>
      </c>
      <c r="D72" s="45">
        <v>-234498</v>
      </c>
      <c r="E72" s="45">
        <v>253046</v>
      </c>
      <c r="F72" s="46"/>
      <c r="G72" s="66">
        <f t="shared" si="0"/>
        <v>-0.5016449924588958</v>
      </c>
      <c r="H72" s="66">
        <f t="shared" si="1"/>
        <v>0.5413234175206345</v>
      </c>
    </row>
    <row r="73" spans="1:8" ht="12.75">
      <c r="A73" s="43" t="s">
        <v>78</v>
      </c>
      <c r="B73" s="45">
        <v>463687</v>
      </c>
      <c r="C73" s="45">
        <v>222336</v>
      </c>
      <c r="D73" s="45">
        <v>-222336</v>
      </c>
      <c r="E73" s="45">
        <v>241351</v>
      </c>
      <c r="F73" s="46"/>
      <c r="G73" s="66">
        <f t="shared" si="0"/>
        <v>-0.4756276857087952</v>
      </c>
      <c r="H73" s="66">
        <f t="shared" si="1"/>
        <v>0.5163051308537684</v>
      </c>
    </row>
    <row r="74" spans="1:8" ht="12.75">
      <c r="A74" s="43" t="s">
        <v>79</v>
      </c>
      <c r="B74" s="45">
        <v>456829</v>
      </c>
      <c r="C74" s="45">
        <v>218989</v>
      </c>
      <c r="D74" s="45">
        <v>-218989</v>
      </c>
      <c r="E74" s="45">
        <v>237840</v>
      </c>
      <c r="F74" s="46"/>
      <c r="G74" s="66">
        <f aca="true" t="shared" si="2" ref="G74:G110">D74*100/$B$8</f>
        <v>-0.46846768524073185</v>
      </c>
      <c r="H74" s="66">
        <f aca="true" t="shared" si="3" ref="H74:H110">E74*100/$B$8</f>
        <v>0.5087942967804577</v>
      </c>
    </row>
    <row r="75" spans="1:8" ht="12.75">
      <c r="A75" s="43" t="s">
        <v>80</v>
      </c>
      <c r="B75" s="45">
        <v>394748</v>
      </c>
      <c r="C75" s="45">
        <v>188764</v>
      </c>
      <c r="D75" s="45">
        <v>-188764</v>
      </c>
      <c r="E75" s="45">
        <v>205984</v>
      </c>
      <c r="F75" s="46"/>
      <c r="G75" s="66">
        <f t="shared" si="2"/>
        <v>-0.4038094796395322</v>
      </c>
      <c r="H75" s="66">
        <f t="shared" si="3"/>
        <v>0.44064700819048863</v>
      </c>
    </row>
    <row r="76" spans="1:8" ht="12.75">
      <c r="A76" s="43" t="s">
        <v>81</v>
      </c>
      <c r="B76" s="45">
        <v>363202</v>
      </c>
      <c r="C76" s="45">
        <v>173150</v>
      </c>
      <c r="D76" s="45">
        <v>-173150</v>
      </c>
      <c r="E76" s="45">
        <v>190052</v>
      </c>
      <c r="F76" s="46"/>
      <c r="G76" s="66">
        <f t="shared" si="2"/>
        <v>-0.370407553344838</v>
      </c>
      <c r="H76" s="66">
        <f t="shared" si="3"/>
        <v>0.4065648069783029</v>
      </c>
    </row>
    <row r="77" spans="1:8" ht="12.75">
      <c r="A77" s="43" t="s">
        <v>82</v>
      </c>
      <c r="B77" s="45">
        <v>443982</v>
      </c>
      <c r="C77" s="45">
        <v>209653</v>
      </c>
      <c r="D77" s="45">
        <v>-209653</v>
      </c>
      <c r="E77" s="45">
        <v>234329</v>
      </c>
      <c r="F77" s="46"/>
      <c r="G77" s="66">
        <f t="shared" si="2"/>
        <v>-0.44849584049324465</v>
      </c>
      <c r="H77" s="66">
        <f t="shared" si="3"/>
        <v>0.5012834627071472</v>
      </c>
    </row>
    <row r="78" spans="1:8" ht="12.75">
      <c r="A78" s="43" t="s">
        <v>83</v>
      </c>
      <c r="B78" s="45">
        <v>296582</v>
      </c>
      <c r="C78" s="45">
        <v>137371</v>
      </c>
      <c r="D78" s="45">
        <v>-137371</v>
      </c>
      <c r="E78" s="45">
        <v>159211</v>
      </c>
      <c r="F78" s="46"/>
      <c r="G78" s="66">
        <f t="shared" si="2"/>
        <v>-0.29386806820983963</v>
      </c>
      <c r="H78" s="66">
        <f t="shared" si="3"/>
        <v>0.3405888361281259</v>
      </c>
    </row>
    <row r="79" spans="1:8" ht="12.75">
      <c r="A79" s="43" t="s">
        <v>84</v>
      </c>
      <c r="B79" s="45">
        <v>334707</v>
      </c>
      <c r="C79" s="45">
        <v>155108</v>
      </c>
      <c r="D79" s="45">
        <v>-155108</v>
      </c>
      <c r="E79" s="45">
        <v>179599</v>
      </c>
      <c r="F79" s="46"/>
      <c r="G79" s="66">
        <f t="shared" si="2"/>
        <v>-0.3318115783090449</v>
      </c>
      <c r="H79" s="66">
        <f t="shared" si="3"/>
        <v>0.3842034431023942</v>
      </c>
    </row>
    <row r="80" spans="1:8" ht="12.75">
      <c r="A80" s="43" t="s">
        <v>85</v>
      </c>
      <c r="B80" s="45">
        <v>371383</v>
      </c>
      <c r="C80" s="45">
        <v>170604</v>
      </c>
      <c r="D80" s="45">
        <v>-170604</v>
      </c>
      <c r="E80" s="45">
        <v>200779</v>
      </c>
      <c r="F80" s="46"/>
      <c r="G80" s="66">
        <f t="shared" si="2"/>
        <v>-0.36496107554630514</v>
      </c>
      <c r="H80" s="66">
        <f t="shared" si="3"/>
        <v>0.42951231968249043</v>
      </c>
    </row>
    <row r="81" spans="1:8" ht="12.75">
      <c r="A81" s="43" t="s">
        <v>86</v>
      </c>
      <c r="B81" s="45">
        <v>403558</v>
      </c>
      <c r="C81" s="45">
        <v>181665</v>
      </c>
      <c r="D81" s="45">
        <v>-181665</v>
      </c>
      <c r="E81" s="45">
        <v>221893</v>
      </c>
      <c r="F81" s="46"/>
      <c r="G81" s="66">
        <f t="shared" si="2"/>
        <v>-0.38862309083678886</v>
      </c>
      <c r="H81" s="66">
        <f t="shared" si="3"/>
        <v>0.47468000712876773</v>
      </c>
    </row>
    <row r="82" spans="1:8" ht="12.75">
      <c r="A82" s="43" t="s">
        <v>87</v>
      </c>
      <c r="B82" s="45">
        <v>386780</v>
      </c>
      <c r="C82" s="45">
        <v>174462</v>
      </c>
      <c r="D82" s="45">
        <v>-174462</v>
      </c>
      <c r="E82" s="45">
        <v>212318</v>
      </c>
      <c r="F82" s="46"/>
      <c r="G82" s="66">
        <f t="shared" si="2"/>
        <v>-0.3732142221868156</v>
      </c>
      <c r="H82" s="66">
        <f t="shared" si="3"/>
        <v>0.45419688657851176</v>
      </c>
    </row>
    <row r="83" spans="1:8" ht="12.75">
      <c r="A83" s="43" t="s">
        <v>88</v>
      </c>
      <c r="B83" s="45">
        <v>378770</v>
      </c>
      <c r="C83" s="45">
        <v>168789</v>
      </c>
      <c r="D83" s="45">
        <v>-168789</v>
      </c>
      <c r="E83" s="45">
        <v>209981</v>
      </c>
      <c r="F83" s="46"/>
      <c r="G83" s="66">
        <f t="shared" si="2"/>
        <v>-0.36107837436628276</v>
      </c>
      <c r="H83" s="66">
        <f t="shared" si="3"/>
        <v>0.44919750770373906</v>
      </c>
    </row>
    <row r="84" spans="1:8" ht="12.75">
      <c r="A84" s="43" t="s">
        <v>89</v>
      </c>
      <c r="B84" s="45">
        <v>381682</v>
      </c>
      <c r="C84" s="45">
        <v>167968</v>
      </c>
      <c r="D84" s="45">
        <v>-167968</v>
      </c>
      <c r="E84" s="45">
        <v>213714</v>
      </c>
      <c r="F84" s="46"/>
      <c r="G84" s="66">
        <f t="shared" si="2"/>
        <v>-0.35932206711074643</v>
      </c>
      <c r="H84" s="66">
        <f t="shared" si="3"/>
        <v>0.45718325068171356</v>
      </c>
    </row>
    <row r="85" spans="1:8" ht="12.75">
      <c r="A85" s="43" t="s">
        <v>90</v>
      </c>
      <c r="B85" s="45">
        <v>369833</v>
      </c>
      <c r="C85" s="45">
        <v>160711</v>
      </c>
      <c r="D85" s="45">
        <v>-160711</v>
      </c>
      <c r="E85" s="45">
        <v>209122</v>
      </c>
      <c r="F85" s="46"/>
      <c r="G85" s="66">
        <f t="shared" si="2"/>
        <v>-0.34379768007855765</v>
      </c>
      <c r="H85" s="66">
        <f t="shared" si="3"/>
        <v>0.44735990973479184</v>
      </c>
    </row>
    <row r="86" spans="1:8" ht="12.75">
      <c r="A86" s="43" t="s">
        <v>91</v>
      </c>
      <c r="B86" s="45">
        <v>343497</v>
      </c>
      <c r="C86" s="45">
        <v>147854</v>
      </c>
      <c r="D86" s="45">
        <v>-147854</v>
      </c>
      <c r="E86" s="45">
        <v>195643</v>
      </c>
      <c r="F86" s="46"/>
      <c r="G86" s="66">
        <f t="shared" si="2"/>
        <v>-0.316293608964757</v>
      </c>
      <c r="H86" s="66">
        <f t="shared" si="3"/>
        <v>0.41852523799621216</v>
      </c>
    </row>
    <row r="87" spans="1:8" ht="12.75">
      <c r="A87" s="43" t="s">
        <v>92</v>
      </c>
      <c r="B87" s="45">
        <v>336392</v>
      </c>
      <c r="C87" s="45">
        <v>140777</v>
      </c>
      <c r="D87" s="45">
        <v>-140777</v>
      </c>
      <c r="E87" s="45">
        <v>195615</v>
      </c>
      <c r="F87" s="46"/>
      <c r="G87" s="66">
        <f t="shared" si="2"/>
        <v>-0.30115428320662</v>
      </c>
      <c r="H87" s="66">
        <f t="shared" si="3"/>
        <v>0.4184653395758041</v>
      </c>
    </row>
    <row r="88" spans="1:8" ht="12.75">
      <c r="A88" s="43" t="s">
        <v>93</v>
      </c>
      <c r="B88" s="45">
        <v>306837</v>
      </c>
      <c r="C88" s="45">
        <v>126624</v>
      </c>
      <c r="D88" s="45">
        <v>-126624</v>
      </c>
      <c r="E88" s="45">
        <v>180213</v>
      </c>
      <c r="F88" s="46"/>
      <c r="G88" s="66">
        <f t="shared" si="2"/>
        <v>-0.2708777709196463</v>
      </c>
      <c r="H88" s="66">
        <f t="shared" si="3"/>
        <v>0.3855169298927709</v>
      </c>
    </row>
    <row r="89" spans="1:8" ht="12.75">
      <c r="A89" s="43" t="s">
        <v>94</v>
      </c>
      <c r="B89" s="45">
        <v>292092</v>
      </c>
      <c r="C89" s="45">
        <v>117656</v>
      </c>
      <c r="D89" s="45">
        <v>-117656</v>
      </c>
      <c r="E89" s="45">
        <v>174436</v>
      </c>
      <c r="F89" s="46"/>
      <c r="G89" s="66">
        <f t="shared" si="2"/>
        <v>-0.25169316255466506</v>
      </c>
      <c r="H89" s="66">
        <f t="shared" si="3"/>
        <v>0.37315860222500813</v>
      </c>
    </row>
    <row r="90" spans="1:8" ht="12.75">
      <c r="A90" s="43" t="s">
        <v>95</v>
      </c>
      <c r="B90" s="45">
        <v>261403</v>
      </c>
      <c r="C90" s="45">
        <v>103385</v>
      </c>
      <c r="D90" s="45">
        <v>-103385</v>
      </c>
      <c r="E90" s="45">
        <v>158018</v>
      </c>
      <c r="F90" s="46"/>
      <c r="G90" s="66">
        <f t="shared" si="2"/>
        <v>-0.22116422121025742</v>
      </c>
      <c r="H90" s="66">
        <f t="shared" si="3"/>
        <v>0.3380367355728825</v>
      </c>
    </row>
    <row r="91" spans="1:8" ht="12.75">
      <c r="A91" s="43" t="s">
        <v>96</v>
      </c>
      <c r="B91" s="45">
        <v>247808</v>
      </c>
      <c r="C91" s="45">
        <v>95485</v>
      </c>
      <c r="D91" s="45">
        <v>-95485</v>
      </c>
      <c r="E91" s="45">
        <v>152323</v>
      </c>
      <c r="F91" s="46"/>
      <c r="G91" s="66">
        <f t="shared" si="2"/>
        <v>-0.20426430973798357</v>
      </c>
      <c r="H91" s="66">
        <f t="shared" si="3"/>
        <v>0.3258538247077433</v>
      </c>
    </row>
    <row r="92" spans="1:8" ht="12.75">
      <c r="A92" s="43" t="s">
        <v>97</v>
      </c>
      <c r="B92" s="45">
        <v>221496</v>
      </c>
      <c r="C92" s="45">
        <v>82822</v>
      </c>
      <c r="D92" s="45">
        <v>-82822</v>
      </c>
      <c r="E92" s="45">
        <v>138674</v>
      </c>
      <c r="F92" s="46"/>
      <c r="G92" s="66">
        <f t="shared" si="2"/>
        <v>-0.17717524910843876</v>
      </c>
      <c r="H92" s="66">
        <f t="shared" si="3"/>
        <v>0.2966554839881147</v>
      </c>
    </row>
    <row r="93" spans="1:8" ht="12.75">
      <c r="A93" s="43" t="s">
        <v>98</v>
      </c>
      <c r="B93" s="45">
        <v>202394</v>
      </c>
      <c r="C93" s="45">
        <v>73582</v>
      </c>
      <c r="D93" s="45">
        <v>-73582</v>
      </c>
      <c r="E93" s="45">
        <v>128812</v>
      </c>
      <c r="F93" s="46"/>
      <c r="G93" s="66">
        <f t="shared" si="2"/>
        <v>-0.1574087703737792</v>
      </c>
      <c r="H93" s="66">
        <f t="shared" si="3"/>
        <v>0.2755584046286761</v>
      </c>
    </row>
    <row r="94" spans="1:8" ht="12.75">
      <c r="A94" s="47" t="s">
        <v>99</v>
      </c>
      <c r="B94" s="48">
        <v>988929</v>
      </c>
      <c r="C94" s="48">
        <v>308196</v>
      </c>
      <c r="D94" s="48">
        <v>-308196</v>
      </c>
      <c r="E94" s="48">
        <v>680733</v>
      </c>
      <c r="F94" s="46"/>
      <c r="G94" s="68"/>
      <c r="H94" s="68"/>
    </row>
    <row r="95" spans="1:10" ht="12.75">
      <c r="A95" s="49">
        <v>85</v>
      </c>
      <c r="B95" s="50">
        <v>169074.486670196</v>
      </c>
      <c r="C95" s="50">
        <v>57856.51909344924</v>
      </c>
      <c r="D95" s="50">
        <v>-57856.51909344924</v>
      </c>
      <c r="E95" s="50">
        <v>111217.96757674674</v>
      </c>
      <c r="F95" s="51"/>
      <c r="G95" s="69">
        <f t="shared" si="2"/>
        <v>-0.12376836085736898</v>
      </c>
      <c r="H95" s="69">
        <f t="shared" si="3"/>
        <v>0.2379207349586386</v>
      </c>
      <c r="I95" s="89" t="s">
        <v>100</v>
      </c>
      <c r="J95" s="89"/>
    </row>
    <row r="96" spans="1:10" ht="12.75">
      <c r="A96" s="52">
        <v>86</v>
      </c>
      <c r="B96" s="45">
        <v>154432.3480459967</v>
      </c>
      <c r="C96" s="45">
        <v>51450.08534898817</v>
      </c>
      <c r="D96" s="45">
        <v>-51450.08534898817</v>
      </c>
      <c r="E96" s="45">
        <v>102982.26269700854</v>
      </c>
      <c r="F96" s="53"/>
      <c r="G96" s="66">
        <f t="shared" si="2"/>
        <v>-0.11006353008086515</v>
      </c>
      <c r="H96" s="66">
        <f t="shared" si="3"/>
        <v>0.2203026737713792</v>
      </c>
      <c r="I96" s="90"/>
      <c r="J96" s="90"/>
    </row>
    <row r="97" spans="1:10" ht="12.75">
      <c r="A97" s="52">
        <v>87</v>
      </c>
      <c r="B97" s="45">
        <v>134515.4746706235</v>
      </c>
      <c r="C97" s="45">
        <v>42989.35954390223</v>
      </c>
      <c r="D97" s="45">
        <v>-42989.35954390223</v>
      </c>
      <c r="E97" s="45">
        <v>91526.11512672126</v>
      </c>
      <c r="F97" s="53"/>
      <c r="G97" s="66">
        <f t="shared" si="2"/>
        <v>-0.09196409753692397</v>
      </c>
      <c r="H97" s="66">
        <f t="shared" si="3"/>
        <v>0.1957953472205994</v>
      </c>
      <c r="I97" s="90"/>
      <c r="J97" s="90"/>
    </row>
    <row r="98" spans="1:10" ht="12.75">
      <c r="A98" s="52">
        <v>88</v>
      </c>
      <c r="B98" s="45">
        <v>116438.47122197482</v>
      </c>
      <c r="C98" s="45">
        <v>36880.12401569247</v>
      </c>
      <c r="D98" s="45">
        <v>-36880.12401569247</v>
      </c>
      <c r="E98" s="45">
        <v>79558.34720628234</v>
      </c>
      <c r="F98" s="53"/>
      <c r="G98" s="66">
        <f t="shared" si="2"/>
        <v>-0.07889504189261824</v>
      </c>
      <c r="H98" s="66">
        <f t="shared" si="3"/>
        <v>0.1701935474261517</v>
      </c>
      <c r="I98" s="90"/>
      <c r="J98" s="90"/>
    </row>
    <row r="99" spans="1:10" ht="12.75">
      <c r="A99" s="52">
        <v>89</v>
      </c>
      <c r="B99" s="45">
        <v>97724.35368152583</v>
      </c>
      <c r="C99" s="45">
        <v>30030.067567948972</v>
      </c>
      <c r="D99" s="45">
        <v>-30030.067567948972</v>
      </c>
      <c r="E99" s="45">
        <v>67694.28611357686</v>
      </c>
      <c r="F99" s="53"/>
      <c r="G99" s="66">
        <f t="shared" si="2"/>
        <v>-0.06424120043097978</v>
      </c>
      <c r="H99" s="66">
        <f t="shared" si="3"/>
        <v>0.14481360031623128</v>
      </c>
      <c r="I99" s="90"/>
      <c r="J99" s="90"/>
    </row>
    <row r="100" spans="1:10" ht="12.75">
      <c r="A100" s="52">
        <v>90</v>
      </c>
      <c r="B100" s="45">
        <v>78273.80658020359</v>
      </c>
      <c r="C100" s="45">
        <v>23581.59114899382</v>
      </c>
      <c r="D100" s="45">
        <v>-23581.59114899382</v>
      </c>
      <c r="E100" s="45">
        <v>54692.21543120977</v>
      </c>
      <c r="F100" s="53"/>
      <c r="G100" s="66">
        <f t="shared" si="2"/>
        <v>-0.05044643073333576</v>
      </c>
      <c r="H100" s="66">
        <f t="shared" si="3"/>
        <v>0.11699918974809818</v>
      </c>
      <c r="I100" s="90"/>
      <c r="J100" s="90"/>
    </row>
    <row r="101" spans="1:10" ht="12.75">
      <c r="A101" s="52">
        <v>91</v>
      </c>
      <c r="B101" s="45">
        <v>64595.17759456401</v>
      </c>
      <c r="C101" s="45">
        <v>18665.497727978323</v>
      </c>
      <c r="D101" s="45">
        <v>-18665.497727978323</v>
      </c>
      <c r="E101" s="45">
        <v>45929.679866585684</v>
      </c>
      <c r="F101" s="53"/>
      <c r="G101" s="66">
        <f t="shared" si="2"/>
        <v>-0.03992977964414717</v>
      </c>
      <c r="H101" s="66">
        <f t="shared" si="3"/>
        <v>0.09825411692344019</v>
      </c>
      <c r="I101" s="90"/>
      <c r="J101" s="90"/>
    </row>
    <row r="102" spans="1:10" ht="12.75">
      <c r="A102" s="52">
        <v>92</v>
      </c>
      <c r="B102" s="45">
        <v>49276.95836085541</v>
      </c>
      <c r="C102" s="45">
        <v>14206.074736812396</v>
      </c>
      <c r="D102" s="45">
        <v>-14206.074736812396</v>
      </c>
      <c r="E102" s="45">
        <v>35070.88362404301</v>
      </c>
      <c r="F102" s="53"/>
      <c r="G102" s="66">
        <f t="shared" si="2"/>
        <v>-0.03039005131906782</v>
      </c>
      <c r="H102" s="66">
        <f t="shared" si="3"/>
        <v>0.07502466183553748</v>
      </c>
      <c r="I102" s="90"/>
      <c r="J102" s="90"/>
    </row>
    <row r="103" spans="1:10" ht="12.75">
      <c r="A103" s="52">
        <v>93</v>
      </c>
      <c r="B103" s="45">
        <v>36975.019282603054</v>
      </c>
      <c r="C103" s="45">
        <v>10445.429990686123</v>
      </c>
      <c r="D103" s="45">
        <v>-10445.429990686123</v>
      </c>
      <c r="E103" s="45">
        <v>26529.589291916935</v>
      </c>
      <c r="F103" s="53"/>
      <c r="G103" s="66">
        <f t="shared" si="2"/>
        <v>-0.022345169890181003</v>
      </c>
      <c r="H103" s="66">
        <f t="shared" si="3"/>
        <v>0.05675287473787101</v>
      </c>
      <c r="I103" s="90"/>
      <c r="J103" s="90"/>
    </row>
    <row r="104" spans="1:10" ht="12.75">
      <c r="A104" s="52">
        <v>94</v>
      </c>
      <c r="B104" s="45">
        <v>27618.193845870694</v>
      </c>
      <c r="C104" s="45">
        <v>7399.51071095933</v>
      </c>
      <c r="D104" s="45">
        <v>-7399.51071095933</v>
      </c>
      <c r="E104" s="45">
        <v>20218.683134911364</v>
      </c>
      <c r="F104" s="53"/>
      <c r="G104" s="66">
        <f t="shared" si="2"/>
        <v>-0.01582925012067784</v>
      </c>
      <c r="H104" s="66">
        <f t="shared" si="3"/>
        <v>0.04325239937543781</v>
      </c>
      <c r="I104" s="90"/>
      <c r="J104" s="90"/>
    </row>
    <row r="105" spans="1:10" ht="12.75">
      <c r="A105" s="52">
        <v>95</v>
      </c>
      <c r="B105" s="45">
        <v>19954.10550979778</v>
      </c>
      <c r="C105" s="45">
        <v>5077.015382010104</v>
      </c>
      <c r="D105" s="45">
        <v>-5077.015382010104</v>
      </c>
      <c r="E105" s="45">
        <v>14877.090127787675</v>
      </c>
      <c r="F105" s="53"/>
      <c r="G105" s="66">
        <f t="shared" si="2"/>
        <v>-0.01086090006320803</v>
      </c>
      <c r="H105" s="66">
        <f t="shared" si="3"/>
        <v>0.031825507104386225</v>
      </c>
      <c r="I105" s="90"/>
      <c r="J105" s="90"/>
    </row>
    <row r="106" spans="1:10" ht="12.75">
      <c r="A106" s="52">
        <v>96</v>
      </c>
      <c r="B106" s="45">
        <v>14120.14024069993</v>
      </c>
      <c r="C106" s="45">
        <v>3518.536930936186</v>
      </c>
      <c r="D106" s="45">
        <v>-3518.536930936186</v>
      </c>
      <c r="E106" s="45">
        <v>10601.603309763743</v>
      </c>
      <c r="F106" s="53"/>
      <c r="G106" s="66">
        <f t="shared" si="2"/>
        <v>-0.0075269572968035105</v>
      </c>
      <c r="H106" s="66">
        <f t="shared" si="3"/>
        <v>0.022679260430275044</v>
      </c>
      <c r="I106" s="90"/>
      <c r="J106" s="90"/>
    </row>
    <row r="107" spans="1:10" ht="12.75">
      <c r="A107" s="52">
        <v>97</v>
      </c>
      <c r="B107" s="45">
        <v>9373.554769424583</v>
      </c>
      <c r="C107" s="45">
        <v>2300.749118004008</v>
      </c>
      <c r="D107" s="45">
        <v>-2300.749118004008</v>
      </c>
      <c r="E107" s="45">
        <v>7072.805651420575</v>
      </c>
      <c r="F107" s="53"/>
      <c r="G107" s="66">
        <f t="shared" si="2"/>
        <v>-0.004921829925845558</v>
      </c>
      <c r="H107" s="66">
        <f t="shared" si="3"/>
        <v>0.015130353084760254</v>
      </c>
      <c r="I107" s="90"/>
      <c r="J107" s="90"/>
    </row>
    <row r="108" spans="1:10" ht="12.75">
      <c r="A108" s="52">
        <v>98</v>
      </c>
      <c r="B108" s="45">
        <v>6315.762769148877</v>
      </c>
      <c r="C108" s="45">
        <v>1481.6418390674833</v>
      </c>
      <c r="D108" s="45">
        <v>-1481.6418390674833</v>
      </c>
      <c r="E108" s="45">
        <v>4834.120930081393</v>
      </c>
      <c r="F108" s="53"/>
      <c r="G108" s="66">
        <f t="shared" si="2"/>
        <v>-0.003169571634665508</v>
      </c>
      <c r="H108" s="66">
        <f t="shared" si="3"/>
        <v>0.010341293134764779</v>
      </c>
      <c r="I108" s="90"/>
      <c r="J108" s="90"/>
    </row>
    <row r="109" spans="1:10" ht="12.75">
      <c r="A109" s="52">
        <v>99</v>
      </c>
      <c r="B109" s="45">
        <v>4347.848123328959</v>
      </c>
      <c r="C109" s="45">
        <v>997.4262086873076</v>
      </c>
      <c r="D109" s="45">
        <v>-997.4262086873076</v>
      </c>
      <c r="E109" s="45">
        <v>3350.421914641652</v>
      </c>
      <c r="F109" s="53"/>
      <c r="G109" s="66">
        <f t="shared" si="2"/>
        <v>-0.0021337233704988934</v>
      </c>
      <c r="H109" s="66">
        <f t="shared" si="3"/>
        <v>0.007167320728127877</v>
      </c>
      <c r="I109" s="90"/>
      <c r="J109" s="90"/>
    </row>
    <row r="110" spans="1:10" ht="12.75">
      <c r="A110" s="54" t="s">
        <v>1</v>
      </c>
      <c r="B110" s="55">
        <v>5893.298633186294</v>
      </c>
      <c r="C110" s="55">
        <v>1316.3706358838306</v>
      </c>
      <c r="D110" s="55">
        <v>-1316.3706358838306</v>
      </c>
      <c r="E110" s="55">
        <v>4576.927997302463</v>
      </c>
      <c r="F110" s="56"/>
      <c r="G110" s="70">
        <f t="shared" si="2"/>
        <v>-0.002816018634321214</v>
      </c>
      <c r="H110" s="70">
        <f t="shared" si="3"/>
        <v>0.009791098477137132</v>
      </c>
      <c r="I110" s="91"/>
      <c r="J110" s="91"/>
    </row>
    <row r="112" ht="12.75">
      <c r="A112" s="71" t="s">
        <v>116</v>
      </c>
    </row>
    <row r="114" ht="12.75">
      <c r="B114" s="57"/>
    </row>
    <row r="117" ht="12.75">
      <c r="G117" s="58"/>
    </row>
  </sheetData>
  <mergeCells count="3">
    <mergeCell ref="I95:J110"/>
    <mergeCell ref="A3:E3"/>
    <mergeCell ref="A4:E4"/>
  </mergeCells>
  <printOptions/>
  <pageMargins left="0.75" right="0.75" top="1" bottom="1" header="0" footer="0"/>
  <pageSetup orientation="portrait" paperSize="9"/>
  <ignoredErrors>
    <ignoredError sqref="A9:A9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H194"/>
  <sheetViews>
    <sheetView workbookViewId="0" topLeftCell="A1">
      <selection activeCell="M7" sqref="M7"/>
    </sheetView>
  </sheetViews>
  <sheetFormatPr defaultColWidth="11.421875" defaultRowHeight="12.75"/>
  <cols>
    <col min="1" max="1" width="11.421875" style="74" customWidth="1"/>
    <col min="2" max="6" width="11.421875" style="59" customWidth="1"/>
    <col min="7" max="8" width="11.421875" style="74" customWidth="1"/>
    <col min="9" max="16384" width="11.421875" style="59" customWidth="1"/>
  </cols>
  <sheetData>
    <row r="1" spans="1:5" ht="12.75">
      <c r="A1" s="95" t="s">
        <v>104</v>
      </c>
      <c r="B1" s="93"/>
      <c r="C1" s="93"/>
      <c r="D1" s="93"/>
      <c r="E1" s="93"/>
    </row>
    <row r="2" spans="1:5" ht="12.75">
      <c r="A2" s="96" t="s">
        <v>105</v>
      </c>
      <c r="B2" s="93"/>
      <c r="C2" s="93"/>
      <c r="D2" s="93"/>
      <c r="E2" s="93"/>
    </row>
    <row r="3" spans="1:5" ht="12.75">
      <c r="A3" s="76"/>
      <c r="B3" s="39"/>
      <c r="C3" s="39"/>
      <c r="D3" s="39"/>
      <c r="E3" s="39"/>
    </row>
    <row r="4" spans="1:5" ht="12.75">
      <c r="A4" s="80" t="s">
        <v>106</v>
      </c>
      <c r="B4" s="81"/>
      <c r="C4" s="81"/>
      <c r="D4" s="81"/>
      <c r="E4" s="81"/>
    </row>
    <row r="5" spans="1:5" s="61" customFormat="1" ht="12.75">
      <c r="A5" s="94" t="s">
        <v>107</v>
      </c>
      <c r="B5" s="98"/>
      <c r="C5" s="98"/>
      <c r="D5" s="98"/>
      <c r="E5" s="98"/>
    </row>
    <row r="6" spans="1:8" s="62" customFormat="1" ht="12.75">
      <c r="A6" s="76"/>
      <c r="B6" s="39"/>
      <c r="C6" s="39"/>
      <c r="D6" s="39"/>
      <c r="E6" s="39"/>
      <c r="G6" s="61"/>
      <c r="H6" s="61"/>
    </row>
    <row r="7" spans="1:5" ht="12.75">
      <c r="A7" s="76"/>
      <c r="B7" s="39"/>
      <c r="C7" s="39"/>
      <c r="D7" s="39"/>
      <c r="E7" s="39"/>
    </row>
    <row r="8" spans="1:5" ht="12.75">
      <c r="A8" s="76"/>
      <c r="B8" s="99" t="s">
        <v>108</v>
      </c>
      <c r="C8" s="100"/>
      <c r="D8" s="100"/>
      <c r="E8" s="101"/>
    </row>
    <row r="9" spans="1:5" ht="12.75">
      <c r="A9" s="76"/>
      <c r="B9" s="102" t="s">
        <v>109</v>
      </c>
      <c r="C9" s="103"/>
      <c r="D9" s="103"/>
      <c r="E9" s="104"/>
    </row>
    <row r="10" spans="1:8" ht="38.25">
      <c r="A10" s="79" t="s">
        <v>118</v>
      </c>
      <c r="B10" s="42" t="s">
        <v>110</v>
      </c>
      <c r="C10" s="42" t="s">
        <v>2</v>
      </c>
      <c r="D10" s="42" t="s">
        <v>2</v>
      </c>
      <c r="E10" s="42" t="s">
        <v>3</v>
      </c>
      <c r="G10" s="42" t="s">
        <v>102</v>
      </c>
      <c r="H10" s="42" t="s">
        <v>103</v>
      </c>
    </row>
    <row r="11" spans="1:8" ht="12.75">
      <c r="A11" s="77" t="s">
        <v>7</v>
      </c>
      <c r="B11" s="63">
        <v>52511518</v>
      </c>
      <c r="C11" s="63">
        <v>25999839</v>
      </c>
      <c r="D11" s="64">
        <f>-C11</f>
        <v>-25999839</v>
      </c>
      <c r="E11" s="63">
        <v>26511679</v>
      </c>
      <c r="G11" s="67"/>
      <c r="H11" s="67"/>
    </row>
    <row r="12" spans="1:8" ht="12.75">
      <c r="A12" s="77" t="s">
        <v>14</v>
      </c>
      <c r="B12" s="64">
        <v>417500</v>
      </c>
      <c r="C12" s="64">
        <v>215231</v>
      </c>
      <c r="D12" s="64">
        <f>-C12</f>
        <v>-215231</v>
      </c>
      <c r="E12" s="64">
        <v>202269</v>
      </c>
      <c r="G12" s="66">
        <f>D12*100/$B$11</f>
        <v>-0.4098738870965414</v>
      </c>
      <c r="H12" s="66">
        <f>E12*100/$B$11</f>
        <v>0.3851897787453031</v>
      </c>
    </row>
    <row r="13" spans="1:8" ht="12.75">
      <c r="A13" s="77" t="s">
        <v>15</v>
      </c>
      <c r="B13" s="64">
        <v>419939</v>
      </c>
      <c r="C13" s="64">
        <v>216468</v>
      </c>
      <c r="D13" s="64">
        <f aca="true" t="shared" si="0" ref="D13:D76">-C13</f>
        <v>-216468</v>
      </c>
      <c r="E13" s="64">
        <v>203471</v>
      </c>
      <c r="G13" s="66">
        <f aca="true" t="shared" si="1" ref="G13:G76">D13*100/$B$11</f>
        <v>-0.412229560760365</v>
      </c>
      <c r="H13" s="66">
        <f aca="true" t="shared" si="2" ref="H13:H76">E13*100/$B$11</f>
        <v>0.38747880036528365</v>
      </c>
    </row>
    <row r="14" spans="1:8" ht="12.75">
      <c r="A14" s="77" t="s">
        <v>16</v>
      </c>
      <c r="B14" s="64">
        <v>423499</v>
      </c>
      <c r="C14" s="64">
        <v>218250</v>
      </c>
      <c r="D14" s="64">
        <f t="shared" si="0"/>
        <v>-218250</v>
      </c>
      <c r="E14" s="64">
        <v>205249</v>
      </c>
      <c r="G14" s="66">
        <f t="shared" si="1"/>
        <v>-0.4156231019640301</v>
      </c>
      <c r="H14" s="66">
        <f t="shared" si="2"/>
        <v>0.39086472419250956</v>
      </c>
    </row>
    <row r="15" spans="1:8" ht="12.75">
      <c r="A15" s="77" t="s">
        <v>17</v>
      </c>
      <c r="B15" s="64">
        <v>427764</v>
      </c>
      <c r="C15" s="64">
        <v>220437</v>
      </c>
      <c r="D15" s="64">
        <f t="shared" si="0"/>
        <v>-220437</v>
      </c>
      <c r="E15" s="64">
        <v>207327</v>
      </c>
      <c r="G15" s="66">
        <f t="shared" si="1"/>
        <v>-0.41978790253216447</v>
      </c>
      <c r="H15" s="66">
        <f t="shared" si="2"/>
        <v>0.39482195125267566</v>
      </c>
    </row>
    <row r="16" spans="1:8" ht="12.75">
      <c r="A16" s="77" t="s">
        <v>18</v>
      </c>
      <c r="B16" s="64">
        <v>432713</v>
      </c>
      <c r="C16" s="64">
        <v>222978</v>
      </c>
      <c r="D16" s="64">
        <f t="shared" si="0"/>
        <v>-222978</v>
      </c>
      <c r="E16" s="64">
        <v>209735</v>
      </c>
      <c r="G16" s="66">
        <f t="shared" si="1"/>
        <v>-0.4246268409151684</v>
      </c>
      <c r="H16" s="66">
        <f t="shared" si="2"/>
        <v>0.39940761186907603</v>
      </c>
    </row>
    <row r="17" spans="1:8" ht="12.75">
      <c r="A17" s="77" t="s">
        <v>19</v>
      </c>
      <c r="B17" s="64">
        <v>438146</v>
      </c>
      <c r="C17" s="64">
        <v>225754</v>
      </c>
      <c r="D17" s="64">
        <f t="shared" si="0"/>
        <v>-225754</v>
      </c>
      <c r="E17" s="64">
        <v>212392</v>
      </c>
      <c r="G17" s="66">
        <f t="shared" si="1"/>
        <v>-0.42991330016397544</v>
      </c>
      <c r="H17" s="66">
        <f t="shared" si="2"/>
        <v>0.40446745416881685</v>
      </c>
    </row>
    <row r="18" spans="1:8" ht="12.75">
      <c r="A18" s="77" t="s">
        <v>20</v>
      </c>
      <c r="B18" s="64">
        <v>443989</v>
      </c>
      <c r="C18" s="64">
        <v>228749</v>
      </c>
      <c r="D18" s="64">
        <f t="shared" si="0"/>
        <v>-228749</v>
      </c>
      <c r="E18" s="64">
        <v>215240</v>
      </c>
      <c r="G18" s="66">
        <f t="shared" si="1"/>
        <v>-0.43561681077282893</v>
      </c>
      <c r="H18" s="66">
        <f t="shared" si="2"/>
        <v>0.4098910261935296</v>
      </c>
    </row>
    <row r="19" spans="1:8" ht="12.75">
      <c r="A19" s="77" t="s">
        <v>21</v>
      </c>
      <c r="B19" s="64">
        <v>450142</v>
      </c>
      <c r="C19" s="64">
        <v>231920</v>
      </c>
      <c r="D19" s="64">
        <f t="shared" si="0"/>
        <v>-231920</v>
      </c>
      <c r="E19" s="64">
        <v>218222</v>
      </c>
      <c r="G19" s="66">
        <f t="shared" si="1"/>
        <v>-0.44165548594500736</v>
      </c>
      <c r="H19" s="66">
        <f t="shared" si="2"/>
        <v>0.41556978032895564</v>
      </c>
    </row>
    <row r="20" spans="1:8" ht="12.75">
      <c r="A20" s="77" t="s">
        <v>22</v>
      </c>
      <c r="B20" s="64">
        <v>456444</v>
      </c>
      <c r="C20" s="64">
        <v>235171</v>
      </c>
      <c r="D20" s="64">
        <f t="shared" si="0"/>
        <v>-235171</v>
      </c>
      <c r="E20" s="64">
        <v>221273</v>
      </c>
      <c r="G20" s="66">
        <f t="shared" si="1"/>
        <v>-0.4478465086459698</v>
      </c>
      <c r="H20" s="66">
        <f t="shared" si="2"/>
        <v>0.42137993420795794</v>
      </c>
    </row>
    <row r="21" spans="1:8" ht="12.75">
      <c r="A21" s="77" t="s">
        <v>23</v>
      </c>
      <c r="B21" s="64">
        <v>462814</v>
      </c>
      <c r="C21" s="64">
        <v>238457</v>
      </c>
      <c r="D21" s="64">
        <f t="shared" si="0"/>
        <v>-238457</v>
      </c>
      <c r="E21" s="64">
        <v>224357</v>
      </c>
      <c r="G21" s="66">
        <f t="shared" si="1"/>
        <v>-0.45410418339077535</v>
      </c>
      <c r="H21" s="66">
        <f t="shared" si="2"/>
        <v>0.4272529314425837</v>
      </c>
    </row>
    <row r="22" spans="1:8" ht="12.75">
      <c r="A22" s="77" t="s">
        <v>24</v>
      </c>
      <c r="B22" s="64">
        <v>469220</v>
      </c>
      <c r="C22" s="64">
        <v>241755</v>
      </c>
      <c r="D22" s="64">
        <f t="shared" si="0"/>
        <v>-241755</v>
      </c>
      <c r="E22" s="64">
        <v>227465</v>
      </c>
      <c r="G22" s="66">
        <f t="shared" si="1"/>
        <v>-0.46038471026489847</v>
      </c>
      <c r="H22" s="66">
        <f t="shared" si="2"/>
        <v>0.43317163293584465</v>
      </c>
    </row>
    <row r="23" spans="1:8" ht="12.75">
      <c r="A23" s="77" t="s">
        <v>25</v>
      </c>
      <c r="B23" s="64">
        <v>475506</v>
      </c>
      <c r="C23" s="64">
        <v>244994</v>
      </c>
      <c r="D23" s="64">
        <f t="shared" si="0"/>
        <v>-244994</v>
      </c>
      <c r="E23" s="64">
        <v>230512</v>
      </c>
      <c r="G23" s="66">
        <f t="shared" si="1"/>
        <v>-0.46655288083654334</v>
      </c>
      <c r="H23" s="66">
        <f t="shared" si="2"/>
        <v>0.4389741694384078</v>
      </c>
    </row>
    <row r="24" spans="1:8" ht="12.75">
      <c r="A24" s="77" t="s">
        <v>26</v>
      </c>
      <c r="B24" s="64">
        <v>481483</v>
      </c>
      <c r="C24" s="64">
        <v>248070</v>
      </c>
      <c r="D24" s="64">
        <f t="shared" si="0"/>
        <v>-248070</v>
      </c>
      <c r="E24" s="64">
        <v>233413</v>
      </c>
      <c r="G24" s="66">
        <f t="shared" si="1"/>
        <v>-0.4724106433182907</v>
      </c>
      <c r="H24" s="66">
        <f t="shared" si="2"/>
        <v>0.44449867170094</v>
      </c>
    </row>
    <row r="25" spans="1:8" ht="12.75">
      <c r="A25" s="77" t="s">
        <v>27</v>
      </c>
      <c r="B25" s="64">
        <v>487025</v>
      </c>
      <c r="C25" s="64">
        <v>250923</v>
      </c>
      <c r="D25" s="64">
        <f t="shared" si="0"/>
        <v>-250923</v>
      </c>
      <c r="E25" s="64">
        <v>236102</v>
      </c>
      <c r="G25" s="66">
        <f t="shared" si="1"/>
        <v>-0.47784373706355243</v>
      </c>
      <c r="H25" s="66">
        <f t="shared" si="2"/>
        <v>0.4496194530121944</v>
      </c>
    </row>
    <row r="26" spans="1:8" ht="12.75">
      <c r="A26" s="77" t="s">
        <v>28</v>
      </c>
      <c r="B26" s="64">
        <v>492052</v>
      </c>
      <c r="C26" s="64">
        <v>253500</v>
      </c>
      <c r="D26" s="64">
        <f t="shared" si="0"/>
        <v>-253500</v>
      </c>
      <c r="E26" s="64">
        <v>238552</v>
      </c>
      <c r="G26" s="66">
        <f t="shared" si="1"/>
        <v>-0.48275123183450913</v>
      </c>
      <c r="H26" s="66">
        <f t="shared" si="2"/>
        <v>0.45428509608120643</v>
      </c>
    </row>
    <row r="27" spans="1:8" ht="12.75">
      <c r="A27" s="77" t="s">
        <v>29</v>
      </c>
      <c r="B27" s="64">
        <v>496579</v>
      </c>
      <c r="C27" s="64">
        <v>255802</v>
      </c>
      <c r="D27" s="64">
        <f t="shared" si="0"/>
        <v>-255802</v>
      </c>
      <c r="E27" s="64">
        <v>240777</v>
      </c>
      <c r="G27" s="66">
        <f t="shared" si="1"/>
        <v>-0.48713503197527064</v>
      </c>
      <c r="H27" s="66">
        <f t="shared" si="2"/>
        <v>0.45852226172551325</v>
      </c>
    </row>
    <row r="28" spans="1:8" ht="12.75">
      <c r="A28" s="77" t="s">
        <v>30</v>
      </c>
      <c r="B28" s="64">
        <v>500512</v>
      </c>
      <c r="C28" s="64">
        <v>257803</v>
      </c>
      <c r="D28" s="64">
        <f t="shared" si="0"/>
        <v>-257803</v>
      </c>
      <c r="E28" s="64">
        <v>242709</v>
      </c>
      <c r="G28" s="66">
        <f t="shared" si="1"/>
        <v>-0.4909456245389821</v>
      </c>
      <c r="H28" s="66">
        <f t="shared" si="2"/>
        <v>0.4622014545456484</v>
      </c>
    </row>
    <row r="29" spans="1:8" ht="12.75">
      <c r="A29" s="77" t="s">
        <v>31</v>
      </c>
      <c r="B29" s="64">
        <v>503991</v>
      </c>
      <c r="C29" s="64">
        <v>259580</v>
      </c>
      <c r="D29" s="64">
        <f t="shared" si="0"/>
        <v>-259580</v>
      </c>
      <c r="E29" s="64">
        <v>244411</v>
      </c>
      <c r="G29" s="66">
        <f t="shared" si="1"/>
        <v>-0.49432964402209817</v>
      </c>
      <c r="H29" s="66">
        <f t="shared" si="2"/>
        <v>0.46544264822052944</v>
      </c>
    </row>
    <row r="30" spans="1:8" ht="12.75">
      <c r="A30" s="77" t="s">
        <v>32</v>
      </c>
      <c r="B30" s="64">
        <v>507460</v>
      </c>
      <c r="C30" s="64">
        <v>261264</v>
      </c>
      <c r="D30" s="64">
        <f t="shared" si="0"/>
        <v>-261264</v>
      </c>
      <c r="E30" s="64">
        <v>246196</v>
      </c>
      <c r="G30" s="66">
        <f t="shared" si="1"/>
        <v>-0.49753655950300274</v>
      </c>
      <c r="H30" s="66">
        <f t="shared" si="2"/>
        <v>0.4688419024565239</v>
      </c>
    </row>
    <row r="31" spans="1:8" ht="12.75">
      <c r="A31" s="77" t="s">
        <v>33</v>
      </c>
      <c r="B31" s="64">
        <v>511168</v>
      </c>
      <c r="C31" s="64">
        <v>262955</v>
      </c>
      <c r="D31" s="64">
        <f t="shared" si="0"/>
        <v>-262955</v>
      </c>
      <c r="E31" s="64">
        <v>248213</v>
      </c>
      <c r="G31" s="66">
        <f t="shared" si="1"/>
        <v>-0.500756805392676</v>
      </c>
      <c r="H31" s="66">
        <f t="shared" si="2"/>
        <v>0.4726829645259922</v>
      </c>
    </row>
    <row r="32" spans="1:8" ht="12.75">
      <c r="A32" s="77" t="s">
        <v>34</v>
      </c>
      <c r="B32" s="64">
        <v>515116</v>
      </c>
      <c r="C32" s="64">
        <v>264762</v>
      </c>
      <c r="D32" s="64">
        <f t="shared" si="0"/>
        <v>-264762</v>
      </c>
      <c r="E32" s="64">
        <v>250354</v>
      </c>
      <c r="G32" s="66">
        <f t="shared" si="1"/>
        <v>-0.5041979551990861</v>
      </c>
      <c r="H32" s="66">
        <f t="shared" si="2"/>
        <v>0.47676016526507575</v>
      </c>
    </row>
    <row r="33" spans="1:8" ht="12.75">
      <c r="A33" s="77" t="s">
        <v>35</v>
      </c>
      <c r="B33" s="64">
        <v>519258</v>
      </c>
      <c r="C33" s="64">
        <v>266694</v>
      </c>
      <c r="D33" s="64">
        <f t="shared" si="0"/>
        <v>-266694</v>
      </c>
      <c r="E33" s="64">
        <v>252564</v>
      </c>
      <c r="G33" s="66">
        <f t="shared" si="1"/>
        <v>-0.5078771480192212</v>
      </c>
      <c r="H33" s="66">
        <f t="shared" si="2"/>
        <v>0.48096876574773556</v>
      </c>
    </row>
    <row r="34" spans="1:8" ht="12.75">
      <c r="A34" s="77" t="s">
        <v>36</v>
      </c>
      <c r="B34" s="64">
        <v>523493</v>
      </c>
      <c r="C34" s="64">
        <v>268713</v>
      </c>
      <c r="D34" s="64">
        <f t="shared" si="0"/>
        <v>-268713</v>
      </c>
      <c r="E34" s="64">
        <v>254780</v>
      </c>
      <c r="G34" s="66">
        <f t="shared" si="1"/>
        <v>-0.5117220187769091</v>
      </c>
      <c r="H34" s="66">
        <f t="shared" si="2"/>
        <v>0.4851887922950542</v>
      </c>
    </row>
    <row r="35" spans="1:8" ht="12.75">
      <c r="A35" s="77" t="s">
        <v>37</v>
      </c>
      <c r="B35" s="64">
        <v>527789</v>
      </c>
      <c r="C35" s="64">
        <v>270781</v>
      </c>
      <c r="D35" s="64">
        <f t="shared" si="0"/>
        <v>-270781</v>
      </c>
      <c r="E35" s="64">
        <v>257008</v>
      </c>
      <c r="G35" s="66">
        <f t="shared" si="1"/>
        <v>-0.5156602023959772</v>
      </c>
      <c r="H35" s="66">
        <f t="shared" si="2"/>
        <v>0.48943167097169044</v>
      </c>
    </row>
    <row r="36" spans="1:8" ht="12.75">
      <c r="A36" s="77" t="s">
        <v>38</v>
      </c>
      <c r="B36" s="64">
        <v>532181</v>
      </c>
      <c r="C36" s="64">
        <v>272962</v>
      </c>
      <c r="D36" s="64">
        <f t="shared" si="0"/>
        <v>-272962</v>
      </c>
      <c r="E36" s="64">
        <v>259219</v>
      </c>
      <c r="G36" s="66">
        <f t="shared" si="1"/>
        <v>-0.5198135768994528</v>
      </c>
      <c r="H36" s="66">
        <f t="shared" si="2"/>
        <v>0.49364217579846004</v>
      </c>
    </row>
    <row r="37" spans="1:8" ht="12.75">
      <c r="A37" s="77" t="s">
        <v>39</v>
      </c>
      <c r="B37" s="64">
        <v>536553</v>
      </c>
      <c r="C37" s="64">
        <v>275255</v>
      </c>
      <c r="D37" s="64">
        <f t="shared" si="0"/>
        <v>-275255</v>
      </c>
      <c r="E37" s="64">
        <v>261298</v>
      </c>
      <c r="G37" s="66">
        <f t="shared" si="1"/>
        <v>-0.5241802379432261</v>
      </c>
      <c r="H37" s="66">
        <f t="shared" si="2"/>
        <v>0.497601307202736</v>
      </c>
    </row>
    <row r="38" spans="1:8" ht="12.75">
      <c r="A38" s="77" t="s">
        <v>40</v>
      </c>
      <c r="B38" s="64">
        <v>540740</v>
      </c>
      <c r="C38" s="64">
        <v>277519</v>
      </c>
      <c r="D38" s="64">
        <f t="shared" si="0"/>
        <v>-277519</v>
      </c>
      <c r="E38" s="64">
        <v>263221</v>
      </c>
      <c r="G38" s="66">
        <f t="shared" si="1"/>
        <v>-0.5284916730078152</v>
      </c>
      <c r="H38" s="66">
        <f t="shared" si="2"/>
        <v>0.501263360925883</v>
      </c>
    </row>
    <row r="39" spans="1:8" ht="12.75">
      <c r="A39" s="77" t="s">
        <v>41</v>
      </c>
      <c r="B39" s="64">
        <v>544780</v>
      </c>
      <c r="C39" s="64">
        <v>279772</v>
      </c>
      <c r="D39" s="64">
        <f t="shared" si="0"/>
        <v>-279772</v>
      </c>
      <c r="E39" s="64">
        <v>265008</v>
      </c>
      <c r="G39" s="66">
        <f t="shared" si="1"/>
        <v>-0.5327821602871964</v>
      </c>
      <c r="H39" s="66">
        <f t="shared" si="2"/>
        <v>0.5046664238500971</v>
      </c>
    </row>
    <row r="40" spans="1:8" ht="12.75">
      <c r="A40" s="77" t="s">
        <v>42</v>
      </c>
      <c r="B40" s="64">
        <v>548814</v>
      </c>
      <c r="C40" s="64">
        <v>282062</v>
      </c>
      <c r="D40" s="64">
        <f t="shared" si="0"/>
        <v>-282062</v>
      </c>
      <c r="E40" s="64">
        <v>266752</v>
      </c>
      <c r="G40" s="66">
        <f t="shared" si="1"/>
        <v>-0.5371431082986403</v>
      </c>
      <c r="H40" s="66">
        <f t="shared" si="2"/>
        <v>0.5079875999775897</v>
      </c>
    </row>
    <row r="41" spans="1:8" ht="12.75">
      <c r="A41" s="77" t="s">
        <v>43</v>
      </c>
      <c r="B41" s="64">
        <v>552662</v>
      </c>
      <c r="C41" s="64">
        <v>284301</v>
      </c>
      <c r="D41" s="64">
        <f t="shared" si="0"/>
        <v>-284301</v>
      </c>
      <c r="E41" s="64">
        <v>268361</v>
      </c>
      <c r="G41" s="66">
        <f t="shared" si="1"/>
        <v>-0.5414069347604844</v>
      </c>
      <c r="H41" s="66">
        <f t="shared" si="2"/>
        <v>0.5110516896502592</v>
      </c>
    </row>
    <row r="42" spans="1:8" ht="12.75">
      <c r="A42" s="77" t="s">
        <v>44</v>
      </c>
      <c r="B42" s="64">
        <v>556713</v>
      </c>
      <c r="C42" s="64">
        <v>286674</v>
      </c>
      <c r="D42" s="64">
        <f t="shared" si="0"/>
        <v>-286674</v>
      </c>
      <c r="E42" s="64">
        <v>270039</v>
      </c>
      <c r="G42" s="66">
        <f t="shared" si="1"/>
        <v>-0.5459259433330417</v>
      </c>
      <c r="H42" s="66">
        <f t="shared" si="2"/>
        <v>0.514247179066505</v>
      </c>
    </row>
    <row r="43" spans="1:8" ht="12.75">
      <c r="A43" s="77" t="s">
        <v>45</v>
      </c>
      <c r="B43" s="64">
        <v>561103</v>
      </c>
      <c r="C43" s="64">
        <v>289167</v>
      </c>
      <c r="D43" s="64">
        <f t="shared" si="0"/>
        <v>-289167</v>
      </c>
      <c r="E43" s="64">
        <v>271936</v>
      </c>
      <c r="G43" s="66">
        <f t="shared" si="1"/>
        <v>-0.5506734731987751</v>
      </c>
      <c r="H43" s="66">
        <f t="shared" si="2"/>
        <v>0.5178597198427971</v>
      </c>
    </row>
    <row r="44" spans="1:8" ht="12.75">
      <c r="A44" s="77" t="s">
        <v>46</v>
      </c>
      <c r="B44" s="64">
        <v>565982</v>
      </c>
      <c r="C44" s="64">
        <v>291865</v>
      </c>
      <c r="D44" s="64">
        <f t="shared" si="0"/>
        <v>-291865</v>
      </c>
      <c r="E44" s="64">
        <v>274117</v>
      </c>
      <c r="G44" s="66">
        <f t="shared" si="1"/>
        <v>-0.5558113936070178</v>
      </c>
      <c r="H44" s="66">
        <f t="shared" si="2"/>
        <v>0.5220130943462727</v>
      </c>
    </row>
    <row r="45" spans="1:8" ht="12.75">
      <c r="A45" s="77" t="s">
        <v>47</v>
      </c>
      <c r="B45" s="64">
        <v>571463</v>
      </c>
      <c r="C45" s="64">
        <v>294892</v>
      </c>
      <c r="D45" s="64">
        <f t="shared" si="0"/>
        <v>-294892</v>
      </c>
      <c r="E45" s="64">
        <v>276571</v>
      </c>
      <c r="G45" s="66">
        <f t="shared" si="1"/>
        <v>-0.5615758432273849</v>
      </c>
      <c r="H45" s="66">
        <f t="shared" si="2"/>
        <v>0.526686354791724</v>
      </c>
    </row>
    <row r="46" spans="1:8" ht="12.75">
      <c r="A46" s="77" t="s">
        <v>48</v>
      </c>
      <c r="B46" s="64">
        <v>577613</v>
      </c>
      <c r="C46" s="64">
        <v>298253</v>
      </c>
      <c r="D46" s="64">
        <f t="shared" si="0"/>
        <v>-298253</v>
      </c>
      <c r="E46" s="64">
        <v>279360</v>
      </c>
      <c r="G46" s="66">
        <f t="shared" si="1"/>
        <v>-0.5679763437804255</v>
      </c>
      <c r="H46" s="66">
        <f t="shared" si="2"/>
        <v>0.5319975705139585</v>
      </c>
    </row>
    <row r="47" spans="1:8" ht="12.75">
      <c r="A47" s="77" t="s">
        <v>49</v>
      </c>
      <c r="B47" s="64">
        <v>584530</v>
      </c>
      <c r="C47" s="64">
        <v>301956</v>
      </c>
      <c r="D47" s="64">
        <f t="shared" si="0"/>
        <v>-301956</v>
      </c>
      <c r="E47" s="64">
        <v>282574</v>
      </c>
      <c r="G47" s="66">
        <f t="shared" si="1"/>
        <v>-0.5750281300190179</v>
      </c>
      <c r="H47" s="66">
        <f t="shared" si="2"/>
        <v>0.5381181324828583</v>
      </c>
    </row>
    <row r="48" spans="1:8" ht="12.75">
      <c r="A48" s="77" t="s">
        <v>50</v>
      </c>
      <c r="B48" s="64">
        <v>592065</v>
      </c>
      <c r="C48" s="64">
        <v>305946</v>
      </c>
      <c r="D48" s="64">
        <f t="shared" si="0"/>
        <v>-305946</v>
      </c>
      <c r="E48" s="64">
        <v>286119</v>
      </c>
      <c r="G48" s="66">
        <f t="shared" si="1"/>
        <v>-0.5826264630171232</v>
      </c>
      <c r="H48" s="66">
        <f t="shared" si="2"/>
        <v>0.5448690323521023</v>
      </c>
    </row>
    <row r="49" spans="1:8" ht="12.75">
      <c r="A49" s="77" t="s">
        <v>51</v>
      </c>
      <c r="B49" s="64">
        <v>600164</v>
      </c>
      <c r="C49" s="64">
        <v>310168</v>
      </c>
      <c r="D49" s="64">
        <f t="shared" si="0"/>
        <v>-310168</v>
      </c>
      <c r="E49" s="64">
        <v>289996</v>
      </c>
      <c r="G49" s="66">
        <f t="shared" si="1"/>
        <v>-0.5906666038487023</v>
      </c>
      <c r="H49" s="66">
        <f t="shared" si="2"/>
        <v>0.5522521744658001</v>
      </c>
    </row>
    <row r="50" spans="1:8" ht="12.75">
      <c r="A50" s="77" t="s">
        <v>52</v>
      </c>
      <c r="B50" s="64">
        <v>609088</v>
      </c>
      <c r="C50" s="64">
        <v>314771</v>
      </c>
      <c r="D50" s="64">
        <f t="shared" si="0"/>
        <v>-314771</v>
      </c>
      <c r="E50" s="64">
        <v>294317</v>
      </c>
      <c r="G50" s="66">
        <f t="shared" si="1"/>
        <v>-0.5994322997861155</v>
      </c>
      <c r="H50" s="66">
        <f t="shared" si="2"/>
        <v>0.5604808453642495</v>
      </c>
    </row>
    <row r="51" spans="1:8" ht="12.75">
      <c r="A51" s="77" t="s">
        <v>53</v>
      </c>
      <c r="B51" s="64">
        <v>618941</v>
      </c>
      <c r="C51" s="64">
        <v>319840</v>
      </c>
      <c r="D51" s="64">
        <f t="shared" si="0"/>
        <v>-319840</v>
      </c>
      <c r="E51" s="64">
        <v>299101</v>
      </c>
      <c r="G51" s="66">
        <f t="shared" si="1"/>
        <v>-0.6090854200786959</v>
      </c>
      <c r="H51" s="66">
        <f t="shared" si="2"/>
        <v>0.5695912275855366</v>
      </c>
    </row>
    <row r="52" spans="1:8" ht="12.75">
      <c r="A52" s="77" t="s">
        <v>54</v>
      </c>
      <c r="B52" s="64">
        <v>629724</v>
      </c>
      <c r="C52" s="64">
        <v>325324</v>
      </c>
      <c r="D52" s="64">
        <f t="shared" si="0"/>
        <v>-325324</v>
      </c>
      <c r="E52" s="64">
        <v>304400</v>
      </c>
      <c r="G52" s="66">
        <f t="shared" si="1"/>
        <v>-0.6195288431768436</v>
      </c>
      <c r="H52" s="66">
        <f t="shared" si="2"/>
        <v>0.5796823470233712</v>
      </c>
    </row>
    <row r="53" spans="1:8" ht="12.75">
      <c r="A53" s="77" t="s">
        <v>55</v>
      </c>
      <c r="B53" s="64">
        <v>641255</v>
      </c>
      <c r="C53" s="64">
        <v>331159</v>
      </c>
      <c r="D53" s="64">
        <f t="shared" si="0"/>
        <v>-331159</v>
      </c>
      <c r="E53" s="64">
        <v>310096</v>
      </c>
      <c r="G53" s="66">
        <f t="shared" si="1"/>
        <v>-0.6306406910575314</v>
      </c>
      <c r="H53" s="66">
        <f t="shared" si="2"/>
        <v>0.5905294910727966</v>
      </c>
    </row>
    <row r="54" spans="1:8" ht="12.75">
      <c r="A54" s="77" t="s">
        <v>56</v>
      </c>
      <c r="B54" s="64">
        <v>653439</v>
      </c>
      <c r="C54" s="64">
        <v>337320</v>
      </c>
      <c r="D54" s="64">
        <f t="shared" si="0"/>
        <v>-337320</v>
      </c>
      <c r="E54" s="64">
        <v>316119</v>
      </c>
      <c r="G54" s="66">
        <f t="shared" si="1"/>
        <v>-0.6423733551180143</v>
      </c>
      <c r="H54" s="66">
        <f t="shared" si="2"/>
        <v>0.601999355646127</v>
      </c>
    </row>
    <row r="55" spans="1:8" ht="12.75">
      <c r="A55" s="77" t="s">
        <v>57</v>
      </c>
      <c r="B55" s="64">
        <v>666117</v>
      </c>
      <c r="C55" s="64">
        <v>343686</v>
      </c>
      <c r="D55" s="64">
        <f t="shared" si="0"/>
        <v>-343686</v>
      </c>
      <c r="E55" s="64">
        <v>322431</v>
      </c>
      <c r="G55" s="66">
        <f t="shared" si="1"/>
        <v>-0.6544964097210063</v>
      </c>
      <c r="H55" s="66">
        <f t="shared" si="2"/>
        <v>0.6140195756671898</v>
      </c>
    </row>
    <row r="56" spans="1:8" ht="12.75">
      <c r="A56" s="77" t="s">
        <v>58</v>
      </c>
      <c r="B56" s="64">
        <v>673292</v>
      </c>
      <c r="C56" s="64">
        <v>347227</v>
      </c>
      <c r="D56" s="64">
        <f t="shared" si="0"/>
        <v>-347227</v>
      </c>
      <c r="E56" s="64">
        <v>326065</v>
      </c>
      <c r="G56" s="66">
        <f t="shared" si="1"/>
        <v>-0.6612396922138111</v>
      </c>
      <c r="H56" s="66">
        <f t="shared" si="2"/>
        <v>0.620939962162206</v>
      </c>
    </row>
    <row r="57" spans="1:8" ht="12.75">
      <c r="A57" s="77" t="s">
        <v>59</v>
      </c>
      <c r="B57" s="64">
        <v>679913</v>
      </c>
      <c r="C57" s="64">
        <v>350471</v>
      </c>
      <c r="D57" s="64">
        <f t="shared" si="0"/>
        <v>-350471</v>
      </c>
      <c r="E57" s="64">
        <v>329442</v>
      </c>
      <c r="G57" s="66">
        <f t="shared" si="1"/>
        <v>-0.667417384506005</v>
      </c>
      <c r="H57" s="66">
        <f t="shared" si="2"/>
        <v>0.6273709322210034</v>
      </c>
    </row>
    <row r="58" spans="1:8" ht="12.75">
      <c r="A58" s="77" t="s">
        <v>60</v>
      </c>
      <c r="B58" s="64">
        <v>685649</v>
      </c>
      <c r="C58" s="64">
        <v>353235</v>
      </c>
      <c r="D58" s="64">
        <f t="shared" si="0"/>
        <v>-353235</v>
      </c>
      <c r="E58" s="64">
        <v>332414</v>
      </c>
      <c r="G58" s="66">
        <f t="shared" si="1"/>
        <v>-0.6726809916254944</v>
      </c>
      <c r="H58" s="66">
        <f t="shared" si="2"/>
        <v>0.6330306429153314</v>
      </c>
    </row>
    <row r="59" spans="1:8" ht="12.75">
      <c r="A59" s="77" t="s">
        <v>61</v>
      </c>
      <c r="B59" s="64">
        <v>690079</v>
      </c>
      <c r="C59" s="64">
        <v>355258</v>
      </c>
      <c r="D59" s="64">
        <f t="shared" si="0"/>
        <v>-355258</v>
      </c>
      <c r="E59" s="64">
        <v>334821</v>
      </c>
      <c r="G59" s="66">
        <f t="shared" si="1"/>
        <v>-0.6765334797596215</v>
      </c>
      <c r="H59" s="66">
        <f t="shared" si="2"/>
        <v>0.6376143991876221</v>
      </c>
    </row>
    <row r="60" spans="1:8" ht="12.75">
      <c r="A60" s="77" t="s">
        <v>62</v>
      </c>
      <c r="B60" s="64">
        <v>692888</v>
      </c>
      <c r="C60" s="64">
        <v>356396</v>
      </c>
      <c r="D60" s="64">
        <f t="shared" si="0"/>
        <v>-356396</v>
      </c>
      <c r="E60" s="64">
        <v>336492</v>
      </c>
      <c r="G60" s="66">
        <f t="shared" si="1"/>
        <v>-0.6787006233565749</v>
      </c>
      <c r="H60" s="66">
        <f t="shared" si="2"/>
        <v>0.6407965581950992</v>
      </c>
    </row>
    <row r="61" spans="1:8" ht="12.75">
      <c r="A61" s="77" t="s">
        <v>63</v>
      </c>
      <c r="B61" s="64">
        <v>693890</v>
      </c>
      <c r="C61" s="64">
        <v>356591</v>
      </c>
      <c r="D61" s="64">
        <f t="shared" si="0"/>
        <v>-356591</v>
      </c>
      <c r="E61" s="64">
        <v>337299</v>
      </c>
      <c r="G61" s="66">
        <f t="shared" si="1"/>
        <v>-0.679071970457986</v>
      </c>
      <c r="H61" s="66">
        <f t="shared" si="2"/>
        <v>0.6423333638917085</v>
      </c>
    </row>
    <row r="62" spans="1:8" ht="12.75">
      <c r="A62" s="77" t="s">
        <v>64</v>
      </c>
      <c r="B62" s="64">
        <v>693017</v>
      </c>
      <c r="C62" s="64">
        <v>355791</v>
      </c>
      <c r="D62" s="64">
        <f t="shared" si="0"/>
        <v>-355791</v>
      </c>
      <c r="E62" s="64">
        <v>337226</v>
      </c>
      <c r="G62" s="66">
        <f t="shared" si="1"/>
        <v>-0.6775484951701454</v>
      </c>
      <c r="H62" s="66">
        <f t="shared" si="2"/>
        <v>0.6421943467716931</v>
      </c>
    </row>
    <row r="63" spans="1:8" ht="12.75">
      <c r="A63" s="77" t="s">
        <v>65</v>
      </c>
      <c r="B63" s="64">
        <v>690290</v>
      </c>
      <c r="C63" s="64">
        <v>353981</v>
      </c>
      <c r="D63" s="64">
        <f t="shared" si="0"/>
        <v>-353981</v>
      </c>
      <c r="E63" s="64">
        <v>336309</v>
      </c>
      <c r="G63" s="66">
        <f t="shared" si="1"/>
        <v>-0.6741016323314059</v>
      </c>
      <c r="H63" s="66">
        <f t="shared" si="2"/>
        <v>0.6404480632230056</v>
      </c>
    </row>
    <row r="64" spans="1:8" ht="12.75">
      <c r="A64" s="77" t="s">
        <v>66</v>
      </c>
      <c r="B64" s="64">
        <v>687727</v>
      </c>
      <c r="C64" s="64">
        <v>352209</v>
      </c>
      <c r="D64" s="64">
        <f t="shared" si="0"/>
        <v>-352209</v>
      </c>
      <c r="E64" s="64">
        <v>335518</v>
      </c>
      <c r="G64" s="66">
        <f t="shared" si="1"/>
        <v>-0.6707271345688388</v>
      </c>
      <c r="H64" s="66">
        <f t="shared" si="2"/>
        <v>0.6389417270321532</v>
      </c>
    </row>
    <row r="65" spans="1:8" ht="12.75">
      <c r="A65" s="77" t="s">
        <v>67</v>
      </c>
      <c r="B65" s="64">
        <v>683717</v>
      </c>
      <c r="C65" s="64">
        <v>349704</v>
      </c>
      <c r="D65" s="64">
        <f t="shared" si="0"/>
        <v>-349704</v>
      </c>
      <c r="E65" s="64">
        <v>334013</v>
      </c>
      <c r="G65" s="66">
        <f t="shared" si="1"/>
        <v>-0.6659567525737877</v>
      </c>
      <c r="H65" s="66">
        <f t="shared" si="2"/>
        <v>0.6360756891469029</v>
      </c>
    </row>
    <row r="66" spans="1:8" ht="12.75">
      <c r="A66" s="77" t="s">
        <v>68</v>
      </c>
      <c r="B66" s="64">
        <v>678542</v>
      </c>
      <c r="C66" s="64">
        <v>346591</v>
      </c>
      <c r="D66" s="64">
        <f t="shared" si="0"/>
        <v>-346591</v>
      </c>
      <c r="E66" s="64">
        <v>331951</v>
      </c>
      <c r="G66" s="66">
        <f t="shared" si="1"/>
        <v>-0.6600285293599778</v>
      </c>
      <c r="H66" s="66">
        <f t="shared" si="2"/>
        <v>0.6321489315924936</v>
      </c>
    </row>
    <row r="67" spans="1:8" ht="12.75">
      <c r="A67" s="77" t="s">
        <v>69</v>
      </c>
      <c r="B67" s="64">
        <v>672425</v>
      </c>
      <c r="C67" s="64">
        <v>342961</v>
      </c>
      <c r="D67" s="64">
        <f t="shared" si="0"/>
        <v>-342961</v>
      </c>
      <c r="E67" s="64">
        <v>329464</v>
      </c>
      <c r="G67" s="66">
        <f t="shared" si="1"/>
        <v>-0.6531157602414007</v>
      </c>
      <c r="H67" s="66">
        <f t="shared" si="2"/>
        <v>0.627412827791419</v>
      </c>
    </row>
    <row r="68" spans="1:8" ht="12.75">
      <c r="A68" s="77" t="s">
        <v>70</v>
      </c>
      <c r="B68" s="64">
        <v>665423</v>
      </c>
      <c r="C68" s="64">
        <v>338843</v>
      </c>
      <c r="D68" s="64">
        <f t="shared" si="0"/>
        <v>-338843</v>
      </c>
      <c r="E68" s="64">
        <v>326580</v>
      </c>
      <c r="G68" s="66">
        <f t="shared" si="1"/>
        <v>-0.645273671197241</v>
      </c>
      <c r="H68" s="66">
        <f t="shared" si="2"/>
        <v>0.6219206993787534</v>
      </c>
    </row>
    <row r="69" spans="1:8" ht="12.75">
      <c r="A69" s="77" t="s">
        <v>71</v>
      </c>
      <c r="B69" s="64">
        <v>646016</v>
      </c>
      <c r="C69" s="64">
        <v>328454</v>
      </c>
      <c r="D69" s="64">
        <f t="shared" si="0"/>
        <v>-328454</v>
      </c>
      <c r="E69" s="64">
        <v>317562</v>
      </c>
      <c r="G69" s="66">
        <f t="shared" si="1"/>
        <v>-0.6254894402405202</v>
      </c>
      <c r="H69" s="66">
        <f t="shared" si="2"/>
        <v>0.6047473241965696</v>
      </c>
    </row>
    <row r="70" spans="1:8" ht="12.75">
      <c r="A70" s="77" t="s">
        <v>72</v>
      </c>
      <c r="B70" s="64">
        <v>642241</v>
      </c>
      <c r="C70" s="64">
        <v>324518</v>
      </c>
      <c r="D70" s="64">
        <f t="shared" si="0"/>
        <v>-324518</v>
      </c>
      <c r="E70" s="64">
        <v>317723</v>
      </c>
      <c r="G70" s="66">
        <f t="shared" si="1"/>
        <v>-0.6179939418243441</v>
      </c>
      <c r="H70" s="66">
        <f t="shared" si="2"/>
        <v>0.6050539235982475</v>
      </c>
    </row>
    <row r="71" spans="1:8" ht="12.75">
      <c r="A71" s="77" t="s">
        <v>73</v>
      </c>
      <c r="B71" s="64">
        <v>627999</v>
      </c>
      <c r="C71" s="64">
        <v>318231</v>
      </c>
      <c r="D71" s="64">
        <f t="shared" si="0"/>
        <v>-318231</v>
      </c>
      <c r="E71" s="64">
        <v>309768</v>
      </c>
      <c r="G71" s="66">
        <f t="shared" si="1"/>
        <v>-0.6060213304060263</v>
      </c>
      <c r="H71" s="66">
        <f t="shared" si="2"/>
        <v>0.589904866204782</v>
      </c>
    </row>
    <row r="72" spans="1:8" ht="12.75">
      <c r="A72" s="77" t="s">
        <v>74</v>
      </c>
      <c r="B72" s="64">
        <v>610964</v>
      </c>
      <c r="C72" s="64">
        <v>308347</v>
      </c>
      <c r="D72" s="64">
        <f t="shared" si="0"/>
        <v>-308347</v>
      </c>
      <c r="E72" s="64">
        <v>302617</v>
      </c>
      <c r="G72" s="66">
        <f t="shared" si="1"/>
        <v>-0.587198793224755</v>
      </c>
      <c r="H72" s="66">
        <f t="shared" si="2"/>
        <v>0.5762869014755962</v>
      </c>
    </row>
    <row r="73" spans="1:8" ht="12.75">
      <c r="A73" s="77" t="s">
        <v>75</v>
      </c>
      <c r="B73" s="64">
        <v>596639</v>
      </c>
      <c r="C73" s="64">
        <v>300999</v>
      </c>
      <c r="D73" s="64">
        <f t="shared" si="0"/>
        <v>-300999</v>
      </c>
      <c r="E73" s="64">
        <v>295640</v>
      </c>
      <c r="G73" s="66">
        <f t="shared" si="1"/>
        <v>-0.5732056727059386</v>
      </c>
      <c r="H73" s="66">
        <f t="shared" si="2"/>
        <v>0.563000292621516</v>
      </c>
    </row>
    <row r="74" spans="1:8" ht="12.75">
      <c r="A74" s="77" t="s">
        <v>76</v>
      </c>
      <c r="B74" s="64">
        <v>588318</v>
      </c>
      <c r="C74" s="64">
        <v>295721</v>
      </c>
      <c r="D74" s="64">
        <f t="shared" si="0"/>
        <v>-295721</v>
      </c>
      <c r="E74" s="64">
        <v>292597</v>
      </c>
      <c r="G74" s="66">
        <f t="shared" si="1"/>
        <v>-0.5631545444944098</v>
      </c>
      <c r="H74" s="66">
        <f t="shared" si="2"/>
        <v>0.557205373495392</v>
      </c>
    </row>
    <row r="75" spans="1:8" ht="12.75">
      <c r="A75" s="77" t="s">
        <v>77</v>
      </c>
      <c r="B75" s="64">
        <v>584144</v>
      </c>
      <c r="C75" s="64">
        <v>293159</v>
      </c>
      <c r="D75" s="64">
        <f t="shared" si="0"/>
        <v>-293159</v>
      </c>
      <c r="E75" s="64">
        <v>290985</v>
      </c>
      <c r="G75" s="66">
        <f t="shared" si="1"/>
        <v>-0.5582756148851</v>
      </c>
      <c r="H75" s="66">
        <f t="shared" si="2"/>
        <v>0.5541355707903931</v>
      </c>
    </row>
    <row r="76" spans="1:8" ht="12.75">
      <c r="A76" s="77" t="s">
        <v>78</v>
      </c>
      <c r="B76" s="64">
        <v>580938</v>
      </c>
      <c r="C76" s="64">
        <v>290911</v>
      </c>
      <c r="D76" s="64">
        <f t="shared" si="0"/>
        <v>-290911</v>
      </c>
      <c r="E76" s="64">
        <v>290027</v>
      </c>
      <c r="G76" s="66">
        <f t="shared" si="1"/>
        <v>-0.5539946493262679</v>
      </c>
      <c r="H76" s="66">
        <f t="shared" si="2"/>
        <v>0.5523112091332039</v>
      </c>
    </row>
    <row r="77" spans="1:8" ht="12.75">
      <c r="A77" s="77" t="s">
        <v>79</v>
      </c>
      <c r="B77" s="64">
        <v>580845</v>
      </c>
      <c r="C77" s="64">
        <v>290292</v>
      </c>
      <c r="D77" s="64">
        <f aca="true" t="shared" si="3" ref="D77:D112">-C77</f>
        <v>-290292</v>
      </c>
      <c r="E77" s="64">
        <v>290553</v>
      </c>
      <c r="G77" s="66">
        <f aca="true" t="shared" si="4" ref="G77:G112">D77*100/$B$11</f>
        <v>-0.5528158603223011</v>
      </c>
      <c r="H77" s="66">
        <f aca="true" t="shared" si="5" ref="H77:H112">E77*100/$B$11</f>
        <v>0.5533128941349591</v>
      </c>
    </row>
    <row r="78" spans="1:8" ht="12.75">
      <c r="A78" s="77" t="s">
        <v>80</v>
      </c>
      <c r="B78" s="64">
        <v>581220</v>
      </c>
      <c r="C78" s="64">
        <v>289974</v>
      </c>
      <c r="D78" s="64">
        <f t="shared" si="3"/>
        <v>-289974</v>
      </c>
      <c r="E78" s="64">
        <v>291246</v>
      </c>
      <c r="G78" s="66">
        <f t="shared" si="4"/>
        <v>-0.5522102788953844</v>
      </c>
      <c r="H78" s="66">
        <f t="shared" si="5"/>
        <v>0.5546326046030511</v>
      </c>
    </row>
    <row r="79" spans="1:8" ht="12.75">
      <c r="A79" s="77" t="s">
        <v>81</v>
      </c>
      <c r="B79" s="64">
        <v>581328</v>
      </c>
      <c r="C79" s="64">
        <v>289156</v>
      </c>
      <c r="D79" s="64">
        <f t="shared" si="3"/>
        <v>-289156</v>
      </c>
      <c r="E79" s="64">
        <v>292172</v>
      </c>
      <c r="G79" s="66">
        <f t="shared" si="4"/>
        <v>-0.5506525254135674</v>
      </c>
      <c r="H79" s="66">
        <f t="shared" si="5"/>
        <v>0.5563960272487266</v>
      </c>
    </row>
    <row r="80" spans="1:8" ht="12.75">
      <c r="A80" s="77" t="s">
        <v>82</v>
      </c>
      <c r="B80" s="64">
        <v>581494</v>
      </c>
      <c r="C80" s="64">
        <v>288326</v>
      </c>
      <c r="D80" s="64">
        <f t="shared" si="3"/>
        <v>-288326</v>
      </c>
      <c r="E80" s="64">
        <v>293168</v>
      </c>
      <c r="G80" s="66">
        <f t="shared" si="4"/>
        <v>-0.5490719198024326</v>
      </c>
      <c r="H80" s="66">
        <f t="shared" si="5"/>
        <v>0.5582927539820882</v>
      </c>
    </row>
    <row r="81" spans="1:8" ht="12.75">
      <c r="A81" s="77" t="s">
        <v>83</v>
      </c>
      <c r="B81" s="64">
        <v>579696</v>
      </c>
      <c r="C81" s="64">
        <v>286456</v>
      </c>
      <c r="D81" s="64">
        <f t="shared" si="3"/>
        <v>-286456</v>
      </c>
      <c r="E81" s="64">
        <v>293240</v>
      </c>
      <c r="G81" s="66">
        <f t="shared" si="4"/>
        <v>-0.5455107963171051</v>
      </c>
      <c r="H81" s="66">
        <f t="shared" si="5"/>
        <v>0.5584298667579939</v>
      </c>
    </row>
    <row r="82" spans="1:8" ht="12.75">
      <c r="A82" s="77" t="s">
        <v>84</v>
      </c>
      <c r="B82" s="64">
        <v>576055</v>
      </c>
      <c r="C82" s="64">
        <v>283644</v>
      </c>
      <c r="D82" s="64">
        <f t="shared" si="3"/>
        <v>-283644</v>
      </c>
      <c r="E82" s="64">
        <v>292411</v>
      </c>
      <c r="G82" s="66">
        <f t="shared" si="4"/>
        <v>-0.5401557806803452</v>
      </c>
      <c r="H82" s="66">
        <f t="shared" si="5"/>
        <v>0.556851165490969</v>
      </c>
    </row>
    <row r="83" spans="1:8" ht="12.75">
      <c r="A83" s="77" t="s">
        <v>85</v>
      </c>
      <c r="B83" s="64">
        <v>574884</v>
      </c>
      <c r="C83" s="64">
        <v>281777</v>
      </c>
      <c r="D83" s="64">
        <f t="shared" si="3"/>
        <v>-281777</v>
      </c>
      <c r="E83" s="64">
        <v>293107</v>
      </c>
      <c r="G83" s="66">
        <f t="shared" si="4"/>
        <v>-0.5366003702273471</v>
      </c>
      <c r="H83" s="66">
        <f t="shared" si="5"/>
        <v>0.5581765889913904</v>
      </c>
    </row>
    <row r="84" spans="1:8" ht="12.75">
      <c r="A84" s="77" t="s">
        <v>86</v>
      </c>
      <c r="B84" s="64">
        <v>575519</v>
      </c>
      <c r="C84" s="64">
        <v>280743</v>
      </c>
      <c r="D84" s="64">
        <f t="shared" si="3"/>
        <v>-280743</v>
      </c>
      <c r="E84" s="64">
        <v>294776</v>
      </c>
      <c r="G84" s="66">
        <f t="shared" si="4"/>
        <v>-0.534631278417813</v>
      </c>
      <c r="H84" s="66">
        <f t="shared" si="5"/>
        <v>0.561354939310648</v>
      </c>
    </row>
    <row r="85" spans="1:8" ht="12.75">
      <c r="A85" s="77" t="s">
        <v>87</v>
      </c>
      <c r="B85" s="64">
        <v>577267</v>
      </c>
      <c r="C85" s="64">
        <v>280163</v>
      </c>
      <c r="D85" s="64">
        <f t="shared" si="3"/>
        <v>-280163</v>
      </c>
      <c r="E85" s="64">
        <v>297104</v>
      </c>
      <c r="G85" s="66">
        <f t="shared" si="4"/>
        <v>-0.5335267588341286</v>
      </c>
      <c r="H85" s="66">
        <f t="shared" si="5"/>
        <v>0.5657882523982644</v>
      </c>
    </row>
    <row r="86" spans="1:8" ht="12.75">
      <c r="A86" s="77" t="s">
        <v>88</v>
      </c>
      <c r="B86" s="64">
        <v>580648</v>
      </c>
      <c r="C86" s="64">
        <v>280040</v>
      </c>
      <c r="D86" s="64">
        <f t="shared" si="3"/>
        <v>-280040</v>
      </c>
      <c r="E86" s="64">
        <v>300608</v>
      </c>
      <c r="G86" s="66">
        <f t="shared" si="4"/>
        <v>-0.5332925245086231</v>
      </c>
      <c r="H86" s="66">
        <f t="shared" si="5"/>
        <v>0.5724610741590064</v>
      </c>
    </row>
    <row r="87" spans="1:8" ht="12.75">
      <c r="A87" s="77" t="s">
        <v>89</v>
      </c>
      <c r="B87" s="64">
        <v>587533</v>
      </c>
      <c r="C87" s="64">
        <v>281351</v>
      </c>
      <c r="D87" s="64">
        <f t="shared" si="3"/>
        <v>-281351</v>
      </c>
      <c r="E87" s="64">
        <v>306182</v>
      </c>
      <c r="G87" s="66">
        <f t="shared" si="4"/>
        <v>-0.5357891196365719</v>
      </c>
      <c r="H87" s="66">
        <f t="shared" si="5"/>
        <v>0.5830758882270362</v>
      </c>
    </row>
    <row r="88" spans="1:8" ht="12.75">
      <c r="A88" s="77" t="s">
        <v>90</v>
      </c>
      <c r="B88" s="64">
        <v>595156</v>
      </c>
      <c r="C88" s="64">
        <v>283152</v>
      </c>
      <c r="D88" s="64">
        <f t="shared" si="3"/>
        <v>-283152</v>
      </c>
      <c r="E88" s="64">
        <v>312004</v>
      </c>
      <c r="G88" s="66">
        <f t="shared" si="4"/>
        <v>-0.5392188433783232</v>
      </c>
      <c r="H88" s="66">
        <f t="shared" si="5"/>
        <v>0.5941629796342967</v>
      </c>
    </row>
    <row r="89" spans="1:8" ht="12.75">
      <c r="A89" s="77" t="s">
        <v>91</v>
      </c>
      <c r="B89" s="64">
        <v>601815</v>
      </c>
      <c r="C89" s="64">
        <v>284363</v>
      </c>
      <c r="D89" s="64">
        <f t="shared" si="3"/>
        <v>-284363</v>
      </c>
      <c r="E89" s="64">
        <v>317452</v>
      </c>
      <c r="G89" s="66">
        <f t="shared" si="4"/>
        <v>-0.541525004095292</v>
      </c>
      <c r="H89" s="66">
        <f t="shared" si="5"/>
        <v>0.6045378463444915</v>
      </c>
    </row>
    <row r="90" spans="1:8" ht="12.75">
      <c r="A90" s="77" t="s">
        <v>92</v>
      </c>
      <c r="B90" s="64">
        <v>605841</v>
      </c>
      <c r="C90" s="64">
        <v>284136</v>
      </c>
      <c r="D90" s="64">
        <f t="shared" si="3"/>
        <v>-284136</v>
      </c>
      <c r="E90" s="64">
        <v>321705</v>
      </c>
      <c r="G90" s="66">
        <f t="shared" si="4"/>
        <v>-0.5410927179823672</v>
      </c>
      <c r="H90" s="66">
        <f t="shared" si="5"/>
        <v>0.6126370218434745</v>
      </c>
    </row>
    <row r="91" spans="1:8" ht="12.75">
      <c r="A91" s="77" t="s">
        <v>93</v>
      </c>
      <c r="B91" s="64">
        <v>608987</v>
      </c>
      <c r="C91" s="64">
        <v>283499</v>
      </c>
      <c r="D91" s="64">
        <f t="shared" si="3"/>
        <v>-283499</v>
      </c>
      <c r="E91" s="64">
        <v>325488</v>
      </c>
      <c r="G91" s="66">
        <f t="shared" si="4"/>
        <v>-0.5398796507844241</v>
      </c>
      <c r="H91" s="66">
        <f t="shared" si="5"/>
        <v>0.619841155610851</v>
      </c>
    </row>
    <row r="92" spans="1:8" ht="12.75">
      <c r="A92" s="77" t="s">
        <v>94</v>
      </c>
      <c r="B92" s="64">
        <v>605990</v>
      </c>
      <c r="C92" s="64">
        <v>279961</v>
      </c>
      <c r="D92" s="64">
        <f t="shared" si="3"/>
        <v>-279961</v>
      </c>
      <c r="E92" s="64">
        <v>326029</v>
      </c>
      <c r="G92" s="66">
        <f t="shared" si="4"/>
        <v>-0.5331420813239488</v>
      </c>
      <c r="H92" s="66">
        <f t="shared" si="5"/>
        <v>0.6208714057742531</v>
      </c>
    </row>
    <row r="93" spans="1:8" ht="12.75">
      <c r="A93" s="77" t="s">
        <v>95</v>
      </c>
      <c r="B93" s="64">
        <v>598239</v>
      </c>
      <c r="C93" s="64">
        <v>273877</v>
      </c>
      <c r="D93" s="64">
        <f t="shared" si="3"/>
        <v>-273877</v>
      </c>
      <c r="E93" s="64">
        <v>324362</v>
      </c>
      <c r="G93" s="66">
        <f t="shared" si="4"/>
        <v>-0.5215560517599206</v>
      </c>
      <c r="H93" s="66">
        <f t="shared" si="5"/>
        <v>0.6176968641432152</v>
      </c>
    </row>
    <row r="94" spans="1:8" ht="12.75">
      <c r="A94" s="77" t="s">
        <v>96</v>
      </c>
      <c r="B94" s="64">
        <v>583160</v>
      </c>
      <c r="C94" s="64">
        <v>264557</v>
      </c>
      <c r="D94" s="64">
        <f t="shared" si="3"/>
        <v>-264557</v>
      </c>
      <c r="E94" s="64">
        <v>318603</v>
      </c>
      <c r="G94" s="66">
        <f t="shared" si="4"/>
        <v>-0.5038075646565768</v>
      </c>
      <c r="H94" s="66">
        <f t="shared" si="5"/>
        <v>0.6067297464148722</v>
      </c>
    </row>
    <row r="95" spans="1:8" ht="12.75">
      <c r="A95" s="77" t="s">
        <v>97</v>
      </c>
      <c r="B95" s="64">
        <v>562580</v>
      </c>
      <c r="C95" s="64">
        <v>252446</v>
      </c>
      <c r="D95" s="64">
        <f t="shared" si="3"/>
        <v>-252446</v>
      </c>
      <c r="E95" s="64">
        <v>310134</v>
      </c>
      <c r="G95" s="66">
        <f t="shared" si="4"/>
        <v>-0.48074405314277907</v>
      </c>
      <c r="H95" s="66">
        <f t="shared" si="5"/>
        <v>0.5906018561489691</v>
      </c>
    </row>
    <row r="96" spans="1:8" ht="12.75">
      <c r="A96" s="77" t="s">
        <v>98</v>
      </c>
      <c r="B96" s="64">
        <v>534175</v>
      </c>
      <c r="C96" s="64">
        <v>236708</v>
      </c>
      <c r="D96" s="64">
        <f t="shared" si="3"/>
        <v>-236708</v>
      </c>
      <c r="E96" s="64">
        <v>297467</v>
      </c>
      <c r="G96" s="66">
        <f t="shared" si="4"/>
        <v>-0.45077348554273367</v>
      </c>
      <c r="H96" s="66">
        <f t="shared" si="5"/>
        <v>0.566479529310122</v>
      </c>
    </row>
    <row r="97" spans="1:8" ht="12.75">
      <c r="A97" s="77">
        <v>85</v>
      </c>
      <c r="B97" s="64">
        <v>503197</v>
      </c>
      <c r="C97" s="64">
        <v>219654</v>
      </c>
      <c r="D97" s="64">
        <f t="shared" si="3"/>
        <v>-219654</v>
      </c>
      <c r="E97" s="64">
        <v>283543</v>
      </c>
      <c r="G97" s="66">
        <f t="shared" si="4"/>
        <v>-0.41829680109419043</v>
      </c>
      <c r="H97" s="66">
        <f t="shared" si="5"/>
        <v>0.5399634419252554</v>
      </c>
    </row>
    <row r="98" spans="1:8" ht="12.75">
      <c r="A98" s="77">
        <v>86</v>
      </c>
      <c r="B98" s="64">
        <v>468671</v>
      </c>
      <c r="C98" s="64">
        <v>201072</v>
      </c>
      <c r="D98" s="64">
        <f t="shared" si="3"/>
        <v>-201072</v>
      </c>
      <c r="E98" s="64">
        <v>267599</v>
      </c>
      <c r="G98" s="66">
        <f t="shared" si="4"/>
        <v>-0.3829102788458715</v>
      </c>
      <c r="H98" s="66">
        <f t="shared" si="5"/>
        <v>0.5096005794385909</v>
      </c>
    </row>
    <row r="99" spans="1:8" ht="12.75">
      <c r="A99" s="77">
        <v>87</v>
      </c>
      <c r="B99" s="64">
        <v>434166</v>
      </c>
      <c r="C99" s="64">
        <v>182566</v>
      </c>
      <c r="D99" s="64">
        <f t="shared" si="3"/>
        <v>-182566</v>
      </c>
      <c r="E99" s="64">
        <v>251600</v>
      </c>
      <c r="G99" s="66">
        <f t="shared" si="4"/>
        <v>-0.3476684867498974</v>
      </c>
      <c r="H99" s="66">
        <f t="shared" si="5"/>
        <v>0.47913297802588756</v>
      </c>
    </row>
    <row r="100" spans="1:8" ht="12.75">
      <c r="A100" s="77">
        <v>88</v>
      </c>
      <c r="B100" s="64">
        <v>399229</v>
      </c>
      <c r="C100" s="64">
        <v>164134</v>
      </c>
      <c r="D100" s="64">
        <f t="shared" si="3"/>
        <v>-164134</v>
      </c>
      <c r="E100" s="64">
        <v>235095</v>
      </c>
      <c r="G100" s="66">
        <f t="shared" si="4"/>
        <v>-0.3125676161180486</v>
      </c>
      <c r="H100" s="66">
        <f t="shared" si="5"/>
        <v>0.44770177849362497</v>
      </c>
    </row>
    <row r="101" spans="1:8" ht="12.75">
      <c r="A101" s="77">
        <v>89</v>
      </c>
      <c r="B101" s="64">
        <v>363966</v>
      </c>
      <c r="C101" s="64">
        <v>145684</v>
      </c>
      <c r="D101" s="64">
        <f t="shared" si="3"/>
        <v>-145684</v>
      </c>
      <c r="E101" s="64">
        <v>218282</v>
      </c>
      <c r="G101" s="66">
        <f t="shared" si="4"/>
        <v>-0.2774324672922234</v>
      </c>
      <c r="H101" s="66">
        <f t="shared" si="5"/>
        <v>0.4156840409755437</v>
      </c>
    </row>
    <row r="102" spans="1:8" ht="12.75">
      <c r="A102" s="77">
        <v>90</v>
      </c>
      <c r="B102" s="64">
        <v>328354</v>
      </c>
      <c r="C102" s="64">
        <v>127290</v>
      </c>
      <c r="D102" s="64">
        <f t="shared" si="3"/>
        <v>-127290</v>
      </c>
      <c r="E102" s="64">
        <v>201064</v>
      </c>
      <c r="G102" s="66">
        <f t="shared" si="4"/>
        <v>-0.24240396173654702</v>
      </c>
      <c r="H102" s="66">
        <f t="shared" si="5"/>
        <v>0.3828950440929931</v>
      </c>
    </row>
    <row r="103" spans="1:8" ht="12.75">
      <c r="A103" s="77">
        <v>91</v>
      </c>
      <c r="B103" s="64">
        <v>292089</v>
      </c>
      <c r="C103" s="64">
        <v>108984</v>
      </c>
      <c r="D103" s="64">
        <f t="shared" si="3"/>
        <v>-108984</v>
      </c>
      <c r="E103" s="64">
        <v>183105</v>
      </c>
      <c r="G103" s="66">
        <f t="shared" si="4"/>
        <v>-0.2075430384625331</v>
      </c>
      <c r="H103" s="66">
        <f t="shared" si="5"/>
        <v>0.3486949282250801</v>
      </c>
    </row>
    <row r="104" spans="1:8" ht="12.75">
      <c r="A104" s="77">
        <v>92</v>
      </c>
      <c r="B104" s="64">
        <v>255989</v>
      </c>
      <c r="C104" s="64">
        <v>91274</v>
      </c>
      <c r="D104" s="64">
        <f t="shared" si="3"/>
        <v>-91274</v>
      </c>
      <c r="E104" s="64">
        <v>164715</v>
      </c>
      <c r="G104" s="66">
        <f t="shared" si="4"/>
        <v>-0.17381710427796052</v>
      </c>
      <c r="H104" s="66">
        <f t="shared" si="5"/>
        <v>0.3136740400458429</v>
      </c>
    </row>
    <row r="105" spans="1:8" ht="12.75">
      <c r="A105" s="77">
        <v>93</v>
      </c>
      <c r="B105" s="64">
        <v>221413</v>
      </c>
      <c r="C105" s="64">
        <v>74942</v>
      </c>
      <c r="D105" s="64">
        <f t="shared" si="3"/>
        <v>-74942</v>
      </c>
      <c r="E105" s="64">
        <v>146471</v>
      </c>
      <c r="G105" s="66">
        <f t="shared" si="4"/>
        <v>-0.14271535627669343</v>
      </c>
      <c r="H105" s="66">
        <f t="shared" si="5"/>
        <v>0.27893118610663664</v>
      </c>
    </row>
    <row r="106" spans="1:8" ht="12.75">
      <c r="A106" s="77">
        <v>94</v>
      </c>
      <c r="B106" s="64">
        <v>186520</v>
      </c>
      <c r="C106" s="64">
        <v>59550</v>
      </c>
      <c r="D106" s="64">
        <f t="shared" si="3"/>
        <v>-59550</v>
      </c>
      <c r="E106" s="64">
        <v>126970</v>
      </c>
      <c r="G106" s="66">
        <f t="shared" si="4"/>
        <v>-0.11340369173863914</v>
      </c>
      <c r="H106" s="66">
        <f t="shared" si="5"/>
        <v>0.24179457162141074</v>
      </c>
    </row>
    <row r="107" spans="1:8" ht="13.5" customHeight="1">
      <c r="A107" s="77">
        <v>95</v>
      </c>
      <c r="B107" s="64">
        <v>152530</v>
      </c>
      <c r="C107" s="64">
        <v>45555</v>
      </c>
      <c r="D107" s="64">
        <f t="shared" si="3"/>
        <v>-45555</v>
      </c>
      <c r="E107" s="64">
        <v>106975</v>
      </c>
      <c r="G107" s="66">
        <f t="shared" si="4"/>
        <v>-0.08675239592197659</v>
      </c>
      <c r="H107" s="66">
        <f t="shared" si="5"/>
        <v>0.20371721114594327</v>
      </c>
    </row>
    <row r="108" spans="1:8" ht="13.5" customHeight="1">
      <c r="A108" s="77">
        <v>96</v>
      </c>
      <c r="B108" s="64">
        <v>121330</v>
      </c>
      <c r="C108" s="64">
        <v>33612</v>
      </c>
      <c r="D108" s="64">
        <f t="shared" si="3"/>
        <v>-33612</v>
      </c>
      <c r="E108" s="64">
        <v>87718</v>
      </c>
      <c r="G108" s="66">
        <f t="shared" si="4"/>
        <v>-0.06400881421862534</v>
      </c>
      <c r="H108" s="66">
        <f t="shared" si="5"/>
        <v>0.16704525662350878</v>
      </c>
    </row>
    <row r="109" spans="1:8" ht="12.75">
      <c r="A109" s="77">
        <v>97</v>
      </c>
      <c r="B109" s="64">
        <v>93586</v>
      </c>
      <c r="C109" s="64">
        <v>23903</v>
      </c>
      <c r="D109" s="64">
        <f t="shared" si="3"/>
        <v>-23903</v>
      </c>
      <c r="E109" s="64">
        <v>69683</v>
      </c>
      <c r="G109" s="66">
        <f t="shared" si="4"/>
        <v>-0.04551953725656912</v>
      </c>
      <c r="H109" s="66">
        <f t="shared" si="5"/>
        <v>0.13270041060325088</v>
      </c>
    </row>
    <row r="110" spans="1:8" ht="12.75">
      <c r="A110" s="77">
        <v>98</v>
      </c>
      <c r="B110" s="64">
        <v>68926</v>
      </c>
      <c r="C110" s="64">
        <v>16159</v>
      </c>
      <c r="D110" s="64">
        <f t="shared" si="3"/>
        <v>-16159</v>
      </c>
      <c r="E110" s="64">
        <v>52767</v>
      </c>
      <c r="G110" s="66">
        <f t="shared" si="4"/>
        <v>-0.03077229647027153</v>
      </c>
      <c r="H110" s="66">
        <f t="shared" si="5"/>
        <v>0.10048652564186013</v>
      </c>
    </row>
    <row r="111" spans="1:8" ht="12.75">
      <c r="A111" s="77">
        <v>99</v>
      </c>
      <c r="B111" s="64">
        <v>47721</v>
      </c>
      <c r="C111" s="64">
        <v>11144</v>
      </c>
      <c r="D111" s="64">
        <f t="shared" si="3"/>
        <v>-11144</v>
      </c>
      <c r="E111" s="64">
        <v>36577</v>
      </c>
      <c r="G111" s="66">
        <f t="shared" si="4"/>
        <v>-0.021222010759620394</v>
      </c>
      <c r="H111" s="66">
        <f t="shared" si="5"/>
        <v>0.06965519450418478</v>
      </c>
    </row>
    <row r="112" spans="1:8" ht="12.75">
      <c r="A112" s="77" t="s">
        <v>1</v>
      </c>
      <c r="B112" s="64">
        <v>69759</v>
      </c>
      <c r="C112" s="64">
        <v>16194</v>
      </c>
      <c r="D112" s="64">
        <f t="shared" si="3"/>
        <v>-16194</v>
      </c>
      <c r="E112" s="64">
        <v>53565</v>
      </c>
      <c r="G112" s="66">
        <f t="shared" si="4"/>
        <v>-0.03083894851411456</v>
      </c>
      <c r="H112" s="66">
        <f t="shared" si="5"/>
        <v>0.10200619224148119</v>
      </c>
    </row>
    <row r="113" spans="1:8" ht="12.75">
      <c r="A113" s="76"/>
      <c r="B113" s="39"/>
      <c r="C113" s="39"/>
      <c r="D113" s="39"/>
      <c r="E113" s="39"/>
      <c r="G113" s="75"/>
      <c r="H113" s="75"/>
    </row>
    <row r="114" spans="1:8" ht="12.75">
      <c r="A114" s="97" t="s">
        <v>111</v>
      </c>
      <c r="B114" s="93"/>
      <c r="C114" s="93"/>
      <c r="D114" s="93"/>
      <c r="E114" s="93"/>
      <c r="G114" s="75"/>
      <c r="H114" s="75"/>
    </row>
    <row r="115" spans="1:8" ht="12.75">
      <c r="A115" s="78" t="s">
        <v>112</v>
      </c>
      <c r="B115" s="60"/>
      <c r="C115" s="60"/>
      <c r="D115" s="60"/>
      <c r="E115" s="60"/>
      <c r="G115" s="75"/>
      <c r="H115" s="75"/>
    </row>
    <row r="116" spans="1:8" ht="12.75">
      <c r="A116" s="78" t="s">
        <v>113</v>
      </c>
      <c r="B116" s="60"/>
      <c r="C116" s="60"/>
      <c r="D116" s="60"/>
      <c r="E116" s="60"/>
      <c r="G116" s="75"/>
      <c r="H116" s="75"/>
    </row>
    <row r="117" spans="1:8" ht="12.75">
      <c r="A117" s="78" t="s">
        <v>114</v>
      </c>
      <c r="B117" s="60"/>
      <c r="C117" s="60"/>
      <c r="D117" s="60"/>
      <c r="E117" s="60"/>
      <c r="G117" s="75"/>
      <c r="H117" s="75"/>
    </row>
    <row r="118" spans="1:8" ht="12.75">
      <c r="A118" s="76"/>
      <c r="B118" s="39"/>
      <c r="C118" s="39"/>
      <c r="D118" s="39"/>
      <c r="E118" s="39"/>
      <c r="G118" s="75"/>
      <c r="H118" s="75"/>
    </row>
    <row r="119" spans="1:8" ht="12.75">
      <c r="A119" s="97" t="s">
        <v>101</v>
      </c>
      <c r="B119" s="93"/>
      <c r="C119" s="93"/>
      <c r="D119" s="93"/>
      <c r="E119" s="93"/>
      <c r="G119" s="75"/>
      <c r="H119" s="75"/>
    </row>
    <row r="120" spans="1:8" ht="12.75">
      <c r="A120" s="76"/>
      <c r="B120" s="39"/>
      <c r="C120" s="39"/>
      <c r="D120" s="39"/>
      <c r="E120" s="39"/>
      <c r="G120" s="75"/>
      <c r="H120" s="75"/>
    </row>
    <row r="121" spans="1:8" ht="12.75">
      <c r="A121" s="97"/>
      <c r="B121" s="93"/>
      <c r="C121" s="93"/>
      <c r="D121" s="93"/>
      <c r="E121" s="93"/>
      <c r="G121" s="75"/>
      <c r="H121" s="75"/>
    </row>
    <row r="122" spans="1:8" ht="12.75">
      <c r="A122" s="76"/>
      <c r="B122" s="39"/>
      <c r="C122" s="39"/>
      <c r="D122" s="39"/>
      <c r="E122" s="39"/>
      <c r="G122" s="75"/>
      <c r="H122" s="75"/>
    </row>
    <row r="123" spans="1:8" ht="12.75">
      <c r="A123" s="76"/>
      <c r="B123" s="39"/>
      <c r="C123" s="39"/>
      <c r="D123" s="39"/>
      <c r="E123" s="39"/>
      <c r="G123" s="75"/>
      <c r="H123" s="75"/>
    </row>
    <row r="124" spans="1:8" ht="12.75">
      <c r="A124" s="97"/>
      <c r="B124" s="93"/>
      <c r="C124" s="93"/>
      <c r="D124" s="93"/>
      <c r="E124" s="93"/>
      <c r="G124" s="75"/>
      <c r="H124" s="75"/>
    </row>
    <row r="125" spans="7:8" ht="12.75">
      <c r="G125" s="75"/>
      <c r="H125" s="75"/>
    </row>
    <row r="126" spans="7:8" ht="12.75">
      <c r="G126" s="75"/>
      <c r="H126" s="75"/>
    </row>
    <row r="127" spans="7:8" ht="12.75">
      <c r="G127" s="75"/>
      <c r="H127" s="75"/>
    </row>
    <row r="128" spans="7:8" ht="12.75">
      <c r="G128" s="75"/>
      <c r="H128" s="75"/>
    </row>
    <row r="129" spans="7:8" ht="12.75">
      <c r="G129" s="75"/>
      <c r="H129" s="75"/>
    </row>
    <row r="130" spans="7:8" ht="12.75">
      <c r="G130" s="75"/>
      <c r="H130" s="75"/>
    </row>
    <row r="131" spans="7:8" ht="12.75">
      <c r="G131" s="75"/>
      <c r="H131" s="75"/>
    </row>
    <row r="132" spans="7:8" ht="12.75">
      <c r="G132" s="75"/>
      <c r="H132" s="75"/>
    </row>
    <row r="133" spans="7:8" ht="12.75">
      <c r="G133" s="75"/>
      <c r="H133" s="75"/>
    </row>
    <row r="134" spans="7:8" ht="12.75">
      <c r="G134" s="75"/>
      <c r="H134" s="75"/>
    </row>
    <row r="135" spans="7:8" ht="12.75">
      <c r="G135" s="75"/>
      <c r="H135" s="75"/>
    </row>
    <row r="136" spans="7:8" ht="12.75">
      <c r="G136" s="75"/>
      <c r="H136" s="75"/>
    </row>
    <row r="137" spans="7:8" ht="12.75">
      <c r="G137" s="75"/>
      <c r="H137" s="75"/>
    </row>
    <row r="138" spans="7:8" ht="12.75">
      <c r="G138" s="75"/>
      <c r="H138" s="75"/>
    </row>
    <row r="139" spans="7:8" ht="12.75">
      <c r="G139" s="75"/>
      <c r="H139" s="75"/>
    </row>
    <row r="140" spans="7:8" ht="12.75">
      <c r="G140" s="75"/>
      <c r="H140" s="75"/>
    </row>
    <row r="141" spans="7:8" ht="12.75">
      <c r="G141" s="75"/>
      <c r="H141" s="75"/>
    </row>
    <row r="142" spans="7:8" ht="12.75">
      <c r="G142" s="75"/>
      <c r="H142" s="75"/>
    </row>
    <row r="143" spans="7:8" ht="12.75">
      <c r="G143" s="75"/>
      <c r="H143" s="75"/>
    </row>
    <row r="144" spans="7:8" ht="12.75">
      <c r="G144" s="75"/>
      <c r="H144" s="75"/>
    </row>
    <row r="145" spans="7:8" ht="12.75">
      <c r="G145" s="75"/>
      <c r="H145" s="75"/>
    </row>
    <row r="146" spans="7:8" ht="12.75">
      <c r="G146" s="75"/>
      <c r="H146" s="75"/>
    </row>
    <row r="147" spans="7:8" ht="12.75">
      <c r="G147" s="75"/>
      <c r="H147" s="75"/>
    </row>
    <row r="148" spans="7:8" ht="12.75">
      <c r="G148" s="75"/>
      <c r="H148" s="75"/>
    </row>
    <row r="149" spans="7:8" ht="12.75">
      <c r="G149" s="75"/>
      <c r="H149" s="75"/>
    </row>
    <row r="150" spans="7:8" ht="12.75">
      <c r="G150" s="75"/>
      <c r="H150" s="75"/>
    </row>
    <row r="151" spans="7:8" ht="12.75">
      <c r="G151" s="75"/>
      <c r="H151" s="75"/>
    </row>
    <row r="152" spans="7:8" ht="12.75">
      <c r="G152" s="75"/>
      <c r="H152" s="75"/>
    </row>
    <row r="153" spans="7:8" ht="12.75">
      <c r="G153" s="75"/>
      <c r="H153" s="75"/>
    </row>
    <row r="154" spans="7:8" ht="12.75">
      <c r="G154" s="75"/>
      <c r="H154" s="75"/>
    </row>
    <row r="155" spans="7:8" ht="12.75">
      <c r="G155" s="75"/>
      <c r="H155" s="75"/>
    </row>
    <row r="156" spans="7:8" ht="12.75">
      <c r="G156" s="75"/>
      <c r="H156" s="75"/>
    </row>
    <row r="157" spans="7:8" ht="12.75">
      <c r="G157" s="75"/>
      <c r="H157" s="75"/>
    </row>
    <row r="158" spans="7:8" ht="12.75">
      <c r="G158" s="75"/>
      <c r="H158" s="75"/>
    </row>
    <row r="159" spans="7:8" ht="12.75">
      <c r="G159" s="75"/>
      <c r="H159" s="75"/>
    </row>
    <row r="160" spans="7:8" ht="12.75">
      <c r="G160" s="75"/>
      <c r="H160" s="75"/>
    </row>
    <row r="161" spans="7:8" ht="12.75">
      <c r="G161" s="75"/>
      <c r="H161" s="75"/>
    </row>
    <row r="162" spans="7:8" ht="12.75">
      <c r="G162" s="75"/>
      <c r="H162" s="75"/>
    </row>
    <row r="163" spans="7:8" ht="12.75">
      <c r="G163" s="75"/>
      <c r="H163" s="75"/>
    </row>
    <row r="164" spans="7:8" ht="12.75">
      <c r="G164" s="75"/>
      <c r="H164" s="75"/>
    </row>
    <row r="165" spans="7:8" ht="12.75">
      <c r="G165" s="75"/>
      <c r="H165" s="75"/>
    </row>
    <row r="166" spans="7:8" ht="12.75">
      <c r="G166" s="75"/>
      <c r="H166" s="75"/>
    </row>
    <row r="167" spans="7:8" ht="12.75">
      <c r="G167" s="75"/>
      <c r="H167" s="75"/>
    </row>
    <row r="168" spans="7:8" ht="12.75">
      <c r="G168" s="75"/>
      <c r="H168" s="75"/>
    </row>
    <row r="169" spans="7:8" ht="12.75">
      <c r="G169" s="75"/>
      <c r="H169" s="75"/>
    </row>
    <row r="170" spans="7:8" ht="12.75">
      <c r="G170" s="75"/>
      <c r="H170" s="75"/>
    </row>
    <row r="171" spans="7:8" ht="12.75">
      <c r="G171" s="75"/>
      <c r="H171" s="75"/>
    </row>
    <row r="172" spans="7:8" ht="12.75">
      <c r="G172" s="75"/>
      <c r="H172" s="75"/>
    </row>
    <row r="173" spans="7:8" ht="12.75">
      <c r="G173" s="75"/>
      <c r="H173" s="75"/>
    </row>
    <row r="174" spans="7:8" ht="12.75">
      <c r="G174" s="75"/>
      <c r="H174" s="75"/>
    </row>
    <row r="175" spans="7:8" ht="12.75">
      <c r="G175" s="75"/>
      <c r="H175" s="75"/>
    </row>
    <row r="176" spans="7:8" ht="12.75">
      <c r="G176" s="75"/>
      <c r="H176" s="75"/>
    </row>
    <row r="177" spans="7:8" ht="12.75">
      <c r="G177" s="75"/>
      <c r="H177" s="75"/>
    </row>
    <row r="178" spans="7:8" ht="12.75">
      <c r="G178" s="75"/>
      <c r="H178" s="75"/>
    </row>
    <row r="179" spans="7:8" ht="12.75">
      <c r="G179" s="75"/>
      <c r="H179" s="75"/>
    </row>
    <row r="180" spans="7:8" ht="12.75">
      <c r="G180" s="75"/>
      <c r="H180" s="75"/>
    </row>
    <row r="181" spans="7:8" ht="12.75">
      <c r="G181" s="75"/>
      <c r="H181" s="75"/>
    </row>
    <row r="182" spans="7:8" ht="12.75">
      <c r="G182" s="75"/>
      <c r="H182" s="75"/>
    </row>
    <row r="183" spans="7:8" ht="12.75">
      <c r="G183" s="75"/>
      <c r="H183" s="75"/>
    </row>
    <row r="184" spans="7:8" ht="12.75">
      <c r="G184" s="75"/>
      <c r="H184" s="75"/>
    </row>
    <row r="185" spans="7:8" ht="12.75">
      <c r="G185" s="75"/>
      <c r="H185" s="75"/>
    </row>
    <row r="186" spans="7:8" ht="12.75">
      <c r="G186" s="75"/>
      <c r="H186" s="75"/>
    </row>
    <row r="187" spans="7:8" ht="12.75">
      <c r="G187" s="75"/>
      <c r="H187" s="75"/>
    </row>
    <row r="188" spans="7:8" ht="12.75">
      <c r="G188" s="75"/>
      <c r="H188" s="75"/>
    </row>
    <row r="189" spans="7:8" ht="12.75">
      <c r="G189" s="75"/>
      <c r="H189" s="75"/>
    </row>
    <row r="190" spans="7:8" ht="12.75">
      <c r="G190" s="75"/>
      <c r="H190" s="75"/>
    </row>
    <row r="191" spans="7:8" ht="12.75">
      <c r="G191" s="75"/>
      <c r="H191" s="75"/>
    </row>
    <row r="192" spans="7:8" ht="12.75">
      <c r="G192" s="75"/>
      <c r="H192" s="75"/>
    </row>
    <row r="193" spans="7:8" ht="12.75">
      <c r="G193" s="75"/>
      <c r="H193" s="75"/>
    </row>
    <row r="194" spans="7:8" ht="12.75">
      <c r="G194" s="75"/>
      <c r="H194" s="75"/>
    </row>
  </sheetData>
  <mergeCells count="9">
    <mergeCell ref="A1:E1"/>
    <mergeCell ref="A2:E2"/>
    <mergeCell ref="A121:E121"/>
    <mergeCell ref="A124:E124"/>
    <mergeCell ref="A119:E119"/>
    <mergeCell ref="A5:E5"/>
    <mergeCell ref="B8:E8"/>
    <mergeCell ref="B9:E9"/>
    <mergeCell ref="A114:E114"/>
  </mergeCells>
  <printOptions/>
  <pageMargins left="0.75" right="0.75" top="1" bottom="1" header="0" footer="0"/>
  <pageSetup orientation="portrait" paperSize="9"/>
  <ignoredErrors>
    <ignoredError sqref="B8 A12:A9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Pcabe1</dc:creator>
  <cp:keywords/>
  <dc:description/>
  <cp:lastModifiedBy>CCHS</cp:lastModifiedBy>
  <cp:lastPrinted>2005-12-07T12:55:35Z</cp:lastPrinted>
  <dcterms:created xsi:type="dcterms:W3CDTF">2002-07-04T10:53:54Z</dcterms:created>
  <dcterms:modified xsi:type="dcterms:W3CDTF">2011-10-19T13:12:27Z</dcterms:modified>
  <cp:category/>
  <cp:version/>
  <cp:contentType/>
  <cp:contentStatus/>
</cp:coreProperties>
</file>