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565" windowHeight="5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<sst xmlns="http://schemas.openxmlformats.org/spreadsheetml/2006/main" count="242" uniqueCount="116">
  <si>
    <t>1. SERVICIOS DE ATENCION A DOMICILIO</t>
  </si>
  <si>
    <t>Usuarios</t>
  </si>
  <si>
    <t>SERVICIO PUBLICO  DE AYUDA A DOMICILIO</t>
  </si>
  <si>
    <t>Nº de usuarios</t>
  </si>
  <si>
    <t>Edad media del usuario</t>
  </si>
  <si>
    <t>Población &gt;65 años</t>
  </si>
  <si>
    <t>Coste y financiación</t>
  </si>
  <si>
    <t>Contenido y calidad del servicio</t>
  </si>
  <si>
    <t>Nº de atención dispensadas (año)</t>
  </si>
  <si>
    <t>% tiempo empleado en cuidados</t>
  </si>
  <si>
    <t>% tiempo empleado en tareas domésticas</t>
  </si>
  <si>
    <t>Prestación económica para ayuda a domicilio</t>
  </si>
  <si>
    <t>Nº de beneficiarios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</si>
  <si>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</si>
  <si>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</si>
  <si>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</si>
  <si>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</si>
  <si>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</si>
  <si>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</si>
  <si>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</si>
  <si>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</si>
  <si>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</si>
  <si>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</si>
  <si>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Prestación econónmica para familias cuidadoras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</si>
  <si>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</si>
  <si>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</si>
  <si>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</si>
  <si>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</si>
  <si>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</si>
  <si>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</si>
  <si>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CENTROS DE DIA PARA PERSONAS DEPENDIENTES</t>
  </si>
  <si>
    <t>Prestación económica para Centros de Día</t>
  </si>
  <si>
    <t>CREACION DE EMPLEOS EN SERVICIOS DIURNOS</t>
  </si>
  <si>
    <t>Concertados</t>
  </si>
  <si>
    <t>Nº TOTAL DE CENTROS(1+2)</t>
  </si>
  <si>
    <t>Públicos (propios+concertados)(1)</t>
  </si>
  <si>
    <t>Psicogeriátricos privados</t>
  </si>
  <si>
    <t>Psicogeriátricos públicos(propios+concertados)</t>
  </si>
  <si>
    <t>Nº TOTAL DE PLAZAS  (3+4)</t>
  </si>
  <si>
    <t>Concertadas</t>
  </si>
  <si>
    <t>Públicas (propias+concertadas)(3)</t>
  </si>
  <si>
    <t>Públicas (propias+concertadas)</t>
  </si>
  <si>
    <t>Privadas</t>
  </si>
  <si>
    <t>Nº DE PLAZAS/CENTRO</t>
  </si>
  <si>
    <t>Total plazas</t>
  </si>
  <si>
    <t>Públicas(propias+concertadas)</t>
  </si>
  <si>
    <t>3. SERVICIOS DE ATENCION RESIDENCIAL</t>
  </si>
  <si>
    <t>CENTROS RESIDENCIALES</t>
  </si>
  <si>
    <t>SERVICIO PUBLICO DE ESTANCIA TEMPORAL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</si>
  <si>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</si>
  <si>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</si>
  <si>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</si>
  <si>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</si>
  <si>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</si>
  <si>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>VIVIENDAS PUBLICAS TUTELADAS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</si>
  <si>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</si>
  <si>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</si>
  <si>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</si>
  <si>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</si>
  <si>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</si>
  <si>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</si>
  <si>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%mujeres</t>
  </si>
  <si>
    <t xml:space="preserve"> Total usuarios</t>
  </si>
  <si>
    <t>%&gt;80 años</t>
  </si>
  <si>
    <t>%mujere&gt;80</t>
  </si>
  <si>
    <t>Mujeres</t>
  </si>
  <si>
    <t>Hombres</t>
  </si>
  <si>
    <t>Propios/as</t>
  </si>
  <si>
    <t>Concertados/as</t>
  </si>
  <si>
    <t>Privados/as</t>
  </si>
  <si>
    <t>Centros</t>
  </si>
  <si>
    <t>Plazas</t>
  </si>
  <si>
    <t>Públicas (propias+concer)</t>
  </si>
  <si>
    <t xml:space="preserve"> ENERO 2003</t>
  </si>
  <si>
    <t xml:space="preserve"> Indice de cobertura((Usuarios/Pob.&gt;65)*100)</t>
  </si>
  <si>
    <t xml:space="preserve"> NºUsuarios &gt;80 años</t>
  </si>
  <si>
    <t>NºUsuarios mujeres</t>
  </si>
  <si>
    <t>NºUsuarios mujeres&gt;80 años</t>
  </si>
  <si>
    <t>NºUsuarias mujeres</t>
  </si>
  <si>
    <t>NºUsuarias mujeres&gt;80 años</t>
  </si>
  <si>
    <t>Nº de centros</t>
  </si>
  <si>
    <t xml:space="preserve"> Intensidad Horaria(Nº promedio de horas/ mes/usuario)</t>
  </si>
  <si>
    <t>Coste/hora del servicio(Euros)</t>
  </si>
  <si>
    <t>Coste/mensual/ usuario (Euros)</t>
  </si>
  <si>
    <t>Gasto anual/ beneficiario(Euros)</t>
  </si>
  <si>
    <t>% copago (a cargo del usuario)</t>
  </si>
  <si>
    <t>Coste/anual/ usuario (Euros)</t>
  </si>
  <si>
    <t>Gasto medio anual/beneficiario (Euros)</t>
  </si>
  <si>
    <t>Gasto anual en actividades y mantenimiento (Euros)</t>
  </si>
  <si>
    <t>Coste de mantenimiento anual de una plaza pública (Euros)</t>
  </si>
  <si>
    <t>Coste de mantenimiento anual de una plaza pública psicogeriátrica (Euros)</t>
  </si>
  <si>
    <t>% copago(a cargo del usuario)</t>
  </si>
  <si>
    <t>INDICE DE COBERTURA (Nº plazas/pob.&gt;65)*100</t>
  </si>
  <si>
    <t xml:space="preserve"> Nº PLAZAS PSICOGERIATRICAS</t>
  </si>
  <si>
    <t>% copago ( a cargo del usuario)</t>
  </si>
  <si>
    <t>Nº PLAZAS PARA DEPENDIENTES</t>
  </si>
  <si>
    <t>Nº PLAZAS PSICOGERIATRICAS</t>
  </si>
  <si>
    <t>Coste de mantenimiento anual de una plaza (Euros)</t>
  </si>
  <si>
    <t>Coste de mantenimiento anual de una plaza pública para dependiente(Euros)</t>
  </si>
  <si>
    <t>Coste de mantenimiento anual de una plaza pública psicogeriátrica(Euros)</t>
  </si>
  <si>
    <t>Propios (Comunidad Autónoma+Entidades Locales)</t>
  </si>
  <si>
    <t>Privados(2) ( privados no concertados)</t>
  </si>
  <si>
    <t>Propias (Comunidades Autónomas+ Entidades Locales)</t>
  </si>
  <si>
    <t>Privadas(4) (Privadas no concertadas)</t>
  </si>
  <si>
    <t>SERVICIOS SOCIALES PARA</t>
  </si>
  <si>
    <t>PERSONAS MAYORES EN ESPAÑA</t>
  </si>
  <si>
    <t>VIVIENDAS TUTELADAS</t>
  </si>
  <si>
    <t>ACOGIMIENTO FAMILIAR</t>
  </si>
  <si>
    <t>CANTABRIA</t>
  </si>
  <si>
    <t>0%-100%</t>
  </si>
  <si>
    <t xml:space="preserve">Población &gt;65 años </t>
  </si>
  <si>
    <t>Nº de usuarios(enero 2002)</t>
  </si>
  <si>
    <t>Privadas(4) (Privadas no concertadas)(enero 2002)</t>
  </si>
  <si>
    <t>Privados(2) ( privados no concertados)(enero 2002)</t>
  </si>
  <si>
    <t>Nº de usuarios (1)</t>
  </si>
  <si>
    <t xml:space="preserve"> (1) Dato según Convenio Teleasistencia (IMSERSO 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</si>
</sst>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 ;\-#,##0.0\ "/>
    <numFmt numFmtId="181" formatCode="0.0%"/>
    <numFmt numFmtId="182" formatCode="#,##0_ ;[Red]\-#,##0\ "/>
    <numFmt numFmtId="183" formatCode="#,##0.00_ ;[Red]\-#,##0.00\ "/>
    <numFmt numFmtId="184" formatCode="_-* #,##0.00\ [$€-1]_-;\-* #,##0.00\ [$€-1]_-;_-* &quot;-&quot;??\ [$€-1]_-"/>
    <numFmt numFmtId="185" formatCode="#,##0_ ;\-#,##0\ 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9" applyNumberFormat="1" applyBorder="1" applyAlignment="1">
      <alignment/>
    </xf>
    <xf numFmtId="4" fontId="0" fillId="2" borderId="7" xfId="22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84" fontId="0" fillId="0" borderId="0" xfId="15" applyAlignment="1">
      <alignment/>
    </xf>
    <xf numFmtId="185" fontId="0" fillId="0" borderId="0" xfId="15" applyNumberFormat="1" applyAlignment="1">
      <alignment/>
    </xf>
    <xf numFmtId="184" fontId="0" fillId="0" borderId="7" xfId="15" applyBorder="1" applyAlignment="1">
      <alignment/>
    </xf>
    <xf numFmtId="184" fontId="0" fillId="2" borderId="7" xfId="15" applyFill="1" applyBorder="1" applyAlignment="1">
      <alignment/>
    </xf>
    <xf numFmtId="184" fontId="0" fillId="0" borderId="4" xfId="15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19" applyNumberFormat="1" applyBorder="1" applyAlignment="1">
      <alignment/>
    </xf>
    <xf numFmtId="184" fontId="0" fillId="0" borderId="0" xfId="15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4" fontId="3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0" fillId="0" borderId="7" xfId="1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" fontId="8" fillId="0" borderId="0" xfId="0" applyNumberFormat="1" applyFont="1" applyAlignment="1">
      <alignment/>
    </xf>
    <xf numFmtId="3" fontId="0" fillId="0" borderId="7" xfId="0" applyNumberFormat="1" applyBorder="1" applyAlignment="1">
      <alignment horizontal="right"/>
    </xf>
    <xf numFmtId="0" fontId="0" fillId="0" borderId="0" xfId="0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Gráfico 1. Servicio Público de Ayuda a Domicilio.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Hoja2!$B$3:$B$6</c:f>
              <c:numCache>
                <c:ptCount val="4"/>
                <c:pt idx="0">
                  <c:v>1</c:v>
                </c:pt>
                <c:pt idx="1">
                  <c:v>0.4677685950413223</c:v>
                </c:pt>
                <c:pt idx="2">
                  <c:v>0.8314049586776859</c:v>
                </c:pt>
                <c:pt idx="3">
                  <c:v>0.3140495867768595</c:v>
                </c:pt>
              </c:numCache>
            </c:numRef>
          </c:val>
          <c:shape val="cylinder"/>
        </c:ser>
        <c:shape val="cylinder"/>
        <c:axId val="20731068"/>
        <c:axId val="52361885"/>
      </c:bar3DChart>
      <c:catAx>
        <c:axId val="20731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auto val="1"/>
        <c:lblOffset val="100"/>
        <c:noMultiLvlLbl val="0"/>
      </c:catAx>
      <c:valAx>
        <c:axId val="5236188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07310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2. Centros Públicos de Día.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Hoja2!$A$22:$A$25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Hoja2!$B$22:$B$25</c:f>
              <c:numCache>
                <c:ptCount val="4"/>
                <c:pt idx="0">
                  <c:v>1</c:v>
                </c:pt>
                <c:pt idx="1">
                  <c:v>0.5028089887640449</c:v>
                </c:pt>
                <c:pt idx="2">
                  <c:v>0.7134831460674157</c:v>
                </c:pt>
                <c:pt idx="3">
                  <c:v>0.3848314606741573</c:v>
                </c:pt>
              </c:numCache>
            </c:numRef>
          </c:val>
          <c:shape val="cylinder"/>
        </c:ser>
        <c:shape val="cylinder"/>
        <c:axId val="1494918"/>
        <c:axId val="13454263"/>
      </c:bar3DChart>
      <c:catAx>
        <c:axId val="1494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4949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3. Centros de Día. Distribución de centros y plazas según titularidad.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2</c:v>
                </c:pt>
                <c:pt idx="1">
                  <c:v>55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Hoja2!$E$24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Hoja2!$F$24:$G$24</c:f>
              <c:numCache>
                <c:ptCount val="2"/>
                <c:pt idx="0">
                  <c:v>14</c:v>
                </c:pt>
                <c:pt idx="1">
                  <c:v>243</c:v>
                </c:pt>
              </c:numCache>
            </c:numRef>
          </c:val>
          <c:shape val="cylinder"/>
        </c:ser>
        <c:overlap val="100"/>
        <c:shape val="cylinder"/>
        <c:axId val="53979504"/>
        <c:axId val="16053489"/>
      </c:bar3D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9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4. Centros Públicos Residenciales.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Hoja2!$A$29:$A$32</c:f>
              <c:strCache>
                <c:ptCount val="4"/>
                <c:pt idx="0">
                  <c:v> Total usuarios</c:v>
                </c:pt>
                <c:pt idx="2">
                  <c:v>%mujeres</c:v>
                </c:pt>
              </c:strCache>
            </c:strRef>
          </c:cat>
          <c:val>
            <c:numRef>
              <c:f>Hoja2!$B$29:$B$32</c:f>
              <c:numCache>
                <c:ptCount val="4"/>
                <c:pt idx="0">
                  <c:v>1</c:v>
                </c:pt>
                <c:pt idx="2">
                  <c:v>0.7503852080123267</c:v>
                </c:pt>
              </c:numCache>
            </c:numRef>
          </c:val>
          <c:shape val="cylinder"/>
        </c:ser>
        <c:shape val="cylinder"/>
        <c:axId val="10263674"/>
        <c:axId val="25264203"/>
      </c:bar3DChart>
      <c:catAx>
        <c:axId val="10263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02636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5. Centros Residenciales. Distribución de centros y plazas según titularidad.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2</c:v>
                </c:pt>
                <c:pt idx="1">
                  <c:v>422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17</c:v>
                </c:pt>
                <c:pt idx="1">
                  <c:v>876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21</c:v>
                </c:pt>
                <c:pt idx="1">
                  <c:v>3033</c:v>
                </c:pt>
              </c:numCache>
            </c:numRef>
          </c:val>
          <c:shape val="cylinder"/>
        </c:ser>
        <c:overlap val="100"/>
        <c:shape val="cylinder"/>
        <c:axId val="26051236"/>
        <c:axId val="33134533"/>
      </c:bar3D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134533"/>
        <c:crosses val="autoZero"/>
        <c:auto val="1"/>
        <c:lblOffset val="100"/>
        <c:noMultiLvlLbl val="0"/>
      </c:catAx>
      <c:valAx>
        <c:axId val="33134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5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6. Indice de cobertura de plazas en Centros Residenciales.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Hoja1!$A$422:$A$424</c:f>
              <c:strCache/>
            </c:strRef>
          </c:cat>
          <c:val>
            <c:numRef>
              <c:f>Hoja1!$B$422:$B$424</c:f>
              <c:numCache/>
            </c:numRef>
          </c:val>
          <c:shape val="cylinder"/>
        </c:ser>
        <c:shape val="cylinder"/>
        <c:axId val="29775342"/>
        <c:axId val="66651487"/>
      </c:bar3D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51487"/>
        <c:crosses val="autoZero"/>
        <c:auto val="1"/>
        <c:lblOffset val="100"/>
        <c:noMultiLvlLbl val="0"/>
      </c:catAx>
      <c:valAx>
        <c:axId val="66651487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97753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96</xdr:row>
      <xdr:rowOff>142875</xdr:rowOff>
    </xdr:from>
    <xdr:to>
      <xdr:col>1</xdr:col>
      <xdr:colOff>847725</xdr:colOff>
      <xdr:row>108</xdr:row>
      <xdr:rowOff>85725</xdr:rowOff>
    </xdr:to>
    <xdr:graphicFrame>
      <xdr:nvGraphicFramePr>
        <xdr:cNvPr id="1" name="Chart 4"/>
        <xdr:cNvGraphicFramePr/>
      </xdr:nvGraphicFramePr>
      <xdr:xfrm>
        <a:off x="104775" y="16154400"/>
        <a:ext cx="52768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2</xdr:col>
      <xdr:colOff>38100</xdr:colOff>
      <xdr:row>336</xdr:row>
      <xdr:rowOff>57150</xdr:rowOff>
    </xdr:to>
    <xdr:graphicFrame>
      <xdr:nvGraphicFramePr>
        <xdr:cNvPr id="2" name="Chart 10"/>
        <xdr:cNvGraphicFramePr/>
      </xdr:nvGraphicFramePr>
      <xdr:xfrm>
        <a:off x="0" y="52444650"/>
        <a:ext cx="54292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338</xdr:row>
      <xdr:rowOff>0</xdr:rowOff>
    </xdr:from>
    <xdr:to>
      <xdr:col>2</xdr:col>
      <xdr:colOff>19050</xdr:colOff>
      <xdr:row>356</xdr:row>
      <xdr:rowOff>85725</xdr:rowOff>
    </xdr:to>
    <xdr:graphicFrame>
      <xdr:nvGraphicFramePr>
        <xdr:cNvPr id="3" name="Chart 12"/>
        <xdr:cNvGraphicFramePr/>
      </xdr:nvGraphicFramePr>
      <xdr:xfrm>
        <a:off x="85725" y="55197375"/>
        <a:ext cx="53244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2</xdr:col>
      <xdr:colOff>47625</xdr:colOff>
      <xdr:row>463</xdr:row>
      <xdr:rowOff>66675</xdr:rowOff>
    </xdr:to>
    <xdr:graphicFrame>
      <xdr:nvGraphicFramePr>
        <xdr:cNvPr id="4" name="Chart 15"/>
        <xdr:cNvGraphicFramePr/>
      </xdr:nvGraphicFramePr>
      <xdr:xfrm>
        <a:off x="0" y="73009125"/>
        <a:ext cx="543877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465</xdr:row>
      <xdr:rowOff>9525</xdr:rowOff>
    </xdr:from>
    <xdr:to>
      <xdr:col>2</xdr:col>
      <xdr:colOff>38100</xdr:colOff>
      <xdr:row>483</xdr:row>
      <xdr:rowOff>95250</xdr:rowOff>
    </xdr:to>
    <xdr:graphicFrame>
      <xdr:nvGraphicFramePr>
        <xdr:cNvPr id="5" name="Chart 16"/>
        <xdr:cNvGraphicFramePr/>
      </xdr:nvGraphicFramePr>
      <xdr:xfrm>
        <a:off x="0" y="75771375"/>
        <a:ext cx="5429250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484</xdr:row>
      <xdr:rowOff>152400</xdr:rowOff>
    </xdr:from>
    <xdr:to>
      <xdr:col>2</xdr:col>
      <xdr:colOff>28575</xdr:colOff>
      <xdr:row>503</xdr:row>
      <xdr:rowOff>95250</xdr:rowOff>
    </xdr:to>
    <xdr:graphicFrame>
      <xdr:nvGraphicFramePr>
        <xdr:cNvPr id="6" name="Chart 17"/>
        <xdr:cNvGraphicFramePr/>
      </xdr:nvGraphicFramePr>
      <xdr:xfrm>
        <a:off x="0" y="78990825"/>
        <a:ext cx="5419725" cy="3019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623"/>
  <sheetViews>
    <sheetView tabSelected="1" view="pageBreakPreview" zoomScaleSheetLayoutView="100" workbookViewId="0" topLeftCell="A538">
      <selection activeCell="A2" sqref="A2"/>
    </sheetView>
  </sheetViews>
  <sheetFormatPr defaultColWidth="11.421875" defaultRowHeight="12.75"/>
  <cols>
    <col min="1" max="1" width="68.00390625" style="0" bestFit="1" customWidth="1"/>
    <col min="2" max="2" width="12.8515625" style="0" bestFit="1" customWidth="1"/>
  </cols>
  <sheetData>
    <row r="18" ht="23.25">
      <c r="A18" s="46" t="s">
        <v>108</v>
      </c>
    </row>
    <row r="26" ht="18">
      <c r="A26" s="47" t="s">
        <v>104</v>
      </c>
    </row>
    <row r="27" ht="18">
      <c r="A27" s="47" t="s">
        <v>105</v>
      </c>
    </row>
    <row r="28" ht="18">
      <c r="A28" s="48"/>
    </row>
    <row r="29" ht="18">
      <c r="A29" s="48"/>
    </row>
    <row r="30" ht="18">
      <c r="A30" s="49" t="s">
        <v>73</v>
      </c>
    </row>
    <row r="44" ht="12.75">
      <c r="B44" s="4"/>
    </row>
    <row r="55" ht="12.75">
      <c r="A55" s="3"/>
    </row>
    <row r="57" spans="6:7" ht="12.75">
      <c r="F57" s="29"/>
      <c r="G57" s="28"/>
    </row>
    <row r="58" spans="6:7" ht="12.75">
      <c r="F58" s="29"/>
      <c r="G58" s="28"/>
    </row>
    <row r="59" spans="6:7" ht="12.75">
      <c r="F59" s="29"/>
      <c r="G59" s="28"/>
    </row>
    <row r="60" spans="6:7" ht="12.75">
      <c r="F60" s="29"/>
      <c r="G60" s="28"/>
    </row>
    <row r="61" spans="6:7" ht="12.75">
      <c r="F61" s="29"/>
      <c r="G61" s="28"/>
    </row>
    <row r="62" spans="6:7" ht="12.75">
      <c r="F62" s="29"/>
      <c r="G62" s="28"/>
    </row>
    <row r="63" spans="6:7" ht="12.75">
      <c r="F63" s="29"/>
      <c r="G63" s="28"/>
    </row>
    <row r="64" spans="1:7" ht="12.75">
      <c r="A64" s="2" t="s">
        <v>0</v>
      </c>
      <c r="F64" s="29"/>
      <c r="G64" s="28"/>
    </row>
    <row r="65" spans="6:7" ht="12.75">
      <c r="F65" s="29"/>
      <c r="G65" s="28"/>
    </row>
    <row r="66" spans="1:2" ht="12.75">
      <c r="A66" s="8" t="s">
        <v>2</v>
      </c>
      <c r="B66" s="15">
        <v>37622</v>
      </c>
    </row>
    <row r="67" spans="1:2" ht="12.75">
      <c r="A67" s="12"/>
      <c r="B67" s="13"/>
    </row>
    <row r="68" spans="1:7" ht="12.75">
      <c r="A68" s="9" t="s">
        <v>110</v>
      </c>
      <c r="B68" s="16">
        <v>105213</v>
      </c>
      <c r="G68" s="1"/>
    </row>
    <row r="69" spans="1:2" ht="12.75">
      <c r="A69" s="9"/>
      <c r="B69" s="17"/>
    </row>
    <row r="70" spans="1:2" ht="12.75">
      <c r="A70" s="9" t="s">
        <v>1</v>
      </c>
      <c r="B70" s="17"/>
    </row>
    <row r="71" spans="1:2" ht="12.75">
      <c r="A71" s="10" t="s">
        <v>3</v>
      </c>
      <c r="B71" s="18">
        <v>1815</v>
      </c>
    </row>
    <row r="72" spans="1:2" ht="12.75">
      <c r="A72" s="10" t="s">
        <v>74</v>
      </c>
      <c r="B72" s="19">
        <f>(B71/B68)*100</f>
        <v>1.7250719968064783</v>
      </c>
    </row>
    <row r="73" spans="1:2" ht="12.75">
      <c r="A73" s="10" t="s">
        <v>75</v>
      </c>
      <c r="B73" s="18">
        <v>849</v>
      </c>
    </row>
    <row r="74" spans="1:2" ht="12.75">
      <c r="A74" s="10" t="s">
        <v>76</v>
      </c>
      <c r="B74" s="18">
        <v>1509</v>
      </c>
    </row>
    <row r="75" spans="1:2" ht="12.75">
      <c r="A75" s="10" t="s">
        <v>79</v>
      </c>
      <c r="B75" s="45">
        <v>570</v>
      </c>
    </row>
    <row r="76" spans="1:2" ht="12.75">
      <c r="A76" s="10" t="s">
        <v>4</v>
      </c>
      <c r="B76" s="18">
        <v>80</v>
      </c>
    </row>
    <row r="77" spans="1:2" ht="12.75">
      <c r="A77" s="10"/>
      <c r="B77" s="20"/>
    </row>
    <row r="78" spans="1:2" ht="12.75">
      <c r="A78" s="9" t="s">
        <v>6</v>
      </c>
      <c r="B78" s="20"/>
    </row>
    <row r="79" spans="1:2" ht="12.75">
      <c r="A79" s="10" t="s">
        <v>82</v>
      </c>
      <c r="B79" s="30">
        <v>6.87</v>
      </c>
    </row>
    <row r="80" spans="1:2" ht="12.75">
      <c r="A80" s="10" t="s">
        <v>83</v>
      </c>
      <c r="B80" s="31">
        <f>B79*B85</f>
        <v>274.8</v>
      </c>
    </row>
    <row r="81" spans="1:2" ht="12.75">
      <c r="A81" s="10" t="s">
        <v>85</v>
      </c>
      <c r="B81" s="21"/>
    </row>
    <row r="82" spans="1:2" ht="12.75">
      <c r="A82" s="10"/>
      <c r="B82" s="20"/>
    </row>
    <row r="83" spans="1:2" ht="12.75">
      <c r="A83" s="9" t="s">
        <v>7</v>
      </c>
      <c r="B83" s="20"/>
    </row>
    <row r="84" spans="1:2" ht="12.75">
      <c r="A84" s="10" t="s">
        <v>8</v>
      </c>
      <c r="B84" s="18">
        <v>484728</v>
      </c>
    </row>
    <row r="85" spans="1:2" ht="12.75">
      <c r="A85" s="10" t="s">
        <v>81</v>
      </c>
      <c r="B85" s="18">
        <v>40</v>
      </c>
    </row>
    <row r="86" spans="1:2" ht="12.75">
      <c r="A86" s="10" t="s">
        <v>9</v>
      </c>
      <c r="B86" s="20"/>
    </row>
    <row r="87" spans="1:2" ht="12.75">
      <c r="A87" s="10" t="s">
        <v>10</v>
      </c>
      <c r="B87" s="20"/>
    </row>
    <row r="88" spans="1:2" ht="12.75">
      <c r="A88" s="10"/>
      <c r="B88" s="20"/>
    </row>
    <row r="89" spans="1:2" ht="12.75">
      <c r="A89" s="9" t="s">
        <v>11</v>
      </c>
      <c r="B89" s="20"/>
    </row>
    <row r="90" spans="1:2" ht="12.75">
      <c r="A90" s="10" t="s">
        <v>12</v>
      </c>
      <c r="B90" s="20">
        <v>1815</v>
      </c>
    </row>
    <row r="91" spans="1:2" ht="12.75">
      <c r="A91" s="10" t="s">
        <v>84</v>
      </c>
      <c r="B91" s="20">
        <v>1416</v>
      </c>
    </row>
    <row r="92" spans="1:2" ht="12.75">
      <c r="A92" s="10" t="s">
        <v>16</v>
      </c>
      <c r="B92" s="20">
        <v>484728</v>
      </c>
    </row>
    <row r="93" spans="1:2" ht="12.75">
      <c r="A93" s="10"/>
      <c r="B93" s="20"/>
    </row>
    <row r="94" spans="1:2" ht="12.75">
      <c r="A94" s="14" t="s">
        <v>13</v>
      </c>
      <c r="B94" s="22"/>
    </row>
    <row r="95" spans="1:2" ht="12.75">
      <c r="A95" s="33" t="s">
        <v>14</v>
      </c>
      <c r="B95" s="34"/>
    </row>
    <row r="96" spans="1:2" ht="12.75">
      <c r="A96" s="11" t="s">
        <v>15</v>
      </c>
      <c r="B96" s="23"/>
    </row>
    <row r="97" spans="1:2" ht="12.75">
      <c r="A97" s="5"/>
      <c r="B97" s="7"/>
    </row>
    <row r="98" spans="1:2" ht="12.75">
      <c r="A98" s="5"/>
      <c r="B98" s="7"/>
    </row>
    <row r="99" spans="1:2" ht="12.75">
      <c r="A99" s="5"/>
      <c r="B99" s="7"/>
    </row>
    <row r="100" spans="1:2" ht="12.75">
      <c r="A100" s="5"/>
      <c r="B100" s="7"/>
    </row>
    <row r="101" spans="1:2" ht="12.75">
      <c r="A101" s="5"/>
      <c r="B101" s="7"/>
    </row>
    <row r="102" spans="1:2" ht="12.75">
      <c r="A102" s="5"/>
      <c r="B102" s="7"/>
    </row>
    <row r="103" spans="1:2" ht="12.75">
      <c r="A103" s="5"/>
      <c r="B103" s="7"/>
    </row>
    <row r="104" spans="1:2" ht="12.75">
      <c r="A104" s="5"/>
      <c r="B104" s="7"/>
    </row>
    <row r="105" spans="1:2" ht="12.75">
      <c r="A105" s="5"/>
      <c r="B105" s="7"/>
    </row>
    <row r="106" spans="1:2" ht="12.75">
      <c r="A106" s="5"/>
      <c r="B106" s="7"/>
    </row>
    <row r="107" spans="1:2" ht="12.75">
      <c r="A107" s="5"/>
      <c r="B107" s="7"/>
    </row>
    <row r="108" spans="1:2" ht="12.75">
      <c r="A108" s="5"/>
      <c r="B108" s="7"/>
    </row>
    <row r="109" spans="1:2" ht="12.75">
      <c r="A109" s="5"/>
      <c r="B109" s="7"/>
    </row>
    <row r="110" spans="1:2" ht="12.75">
      <c r="A110" s="5"/>
      <c r="B110" s="7"/>
    </row>
    <row r="111" spans="1:2" ht="12.75">
      <c r="A111" s="5"/>
      <c r="B111" s="7"/>
    </row>
    <row r="112" spans="1:2" ht="12.75">
      <c r="A112" s="5"/>
      <c r="B112" s="7"/>
    </row>
    <row r="113" spans="1:2" ht="12.75">
      <c r="A113" s="5"/>
      <c r="B113" s="7"/>
    </row>
    <row r="114" spans="1:2" ht="12.75">
      <c r="A114" s="5"/>
      <c r="B114" s="7"/>
    </row>
    <row r="115" spans="1:2" ht="12.75">
      <c r="A115" s="5"/>
      <c r="B115" s="7"/>
    </row>
    <row r="116" spans="1:2" ht="12.75">
      <c r="A116" s="5"/>
      <c r="B116" s="7"/>
    </row>
    <row r="117" spans="1:2" ht="12.75">
      <c r="A117" s="5"/>
      <c r="B117" s="7"/>
    </row>
    <row r="118" spans="1:2" ht="12.75">
      <c r="A118" s="5"/>
      <c r="B118" s="7"/>
    </row>
    <row r="119" spans="1:2" ht="12.75">
      <c r="A119" s="5"/>
      <c r="B119" s="7"/>
    </row>
    <row r="120" spans="1:2" ht="12.75">
      <c r="A120" s="5"/>
      <c r="B120" s="7"/>
    </row>
    <row r="121" spans="1:2" ht="12.75">
      <c r="A121" s="5"/>
      <c r="B121" s="7"/>
    </row>
    <row r="122" spans="1:2" ht="12.75">
      <c r="A122" s="5"/>
      <c r="B122" s="7"/>
    </row>
    <row r="123" spans="1:2" ht="12.75">
      <c r="A123" s="5"/>
      <c r="B123" s="7"/>
    </row>
    <row r="124" spans="1:2" ht="12.75">
      <c r="A124" s="5"/>
      <c r="B124" s="7"/>
    </row>
    <row r="125" spans="1:2" ht="12.75">
      <c r="A125" s="5"/>
      <c r="B125" s="7"/>
    </row>
    <row r="126" spans="1:2" ht="12.75">
      <c r="A126" s="5"/>
      <c r="B126" s="7"/>
    </row>
    <row r="127" spans="1:2" ht="12.75">
      <c r="A127" s="5"/>
      <c r="B127" s="7"/>
    </row>
    <row r="128" spans="1:2" ht="12.75">
      <c r="A128" s="5"/>
      <c r="B128" s="7"/>
    </row>
    <row r="129" spans="1:2" ht="12.75">
      <c r="A129" s="14" t="s">
        <v>17</v>
      </c>
      <c r="B129" s="24">
        <v>37622</v>
      </c>
    </row>
    <row r="130" spans="1:2" ht="12.75">
      <c r="A130" s="9" t="s">
        <v>110</v>
      </c>
      <c r="B130" s="16">
        <f>+B$68</f>
        <v>105213</v>
      </c>
    </row>
    <row r="131" spans="1:2" ht="12.75">
      <c r="A131" s="9" t="s">
        <v>1</v>
      </c>
      <c r="B131" s="20"/>
    </row>
    <row r="132" spans="1:2" ht="12.75">
      <c r="A132" s="10" t="s">
        <v>114</v>
      </c>
      <c r="B132" s="18">
        <v>500</v>
      </c>
    </row>
    <row r="133" spans="1:2" ht="12.75">
      <c r="A133" s="10" t="s">
        <v>74</v>
      </c>
      <c r="B133" s="19">
        <f>(B132/B68)*100</f>
        <v>0.4752264454012337</v>
      </c>
    </row>
    <row r="134" spans="1:2" ht="12.75">
      <c r="A134" s="10" t="s">
        <v>75</v>
      </c>
      <c r="B134" s="18"/>
    </row>
    <row r="135" spans="1:2" ht="12.75">
      <c r="A135" s="10" t="s">
        <v>78</v>
      </c>
      <c r="B135" s="18"/>
    </row>
    <row r="136" spans="1:2" ht="12.75">
      <c r="A136" s="10" t="s">
        <v>77</v>
      </c>
      <c r="B136" s="18"/>
    </row>
    <row r="137" spans="1:2" ht="12.75">
      <c r="A137" s="10" t="s">
        <v>4</v>
      </c>
      <c r="B137" s="18"/>
    </row>
    <row r="138" spans="1:2" ht="12.75">
      <c r="A138" s="10"/>
      <c r="B138" s="20"/>
    </row>
    <row r="139" spans="1:2" ht="12.75">
      <c r="A139" s="9" t="s">
        <v>6</v>
      </c>
      <c r="B139" s="20"/>
    </row>
    <row r="140" spans="1:2" ht="12.75">
      <c r="A140" s="10" t="s">
        <v>86</v>
      </c>
      <c r="B140" s="30"/>
    </row>
    <row r="141" spans="1:2" ht="12.75">
      <c r="A141" s="10" t="s">
        <v>85</v>
      </c>
      <c r="B141" s="21"/>
    </row>
    <row r="142" spans="1:2" ht="12.75">
      <c r="A142" s="10"/>
      <c r="B142" s="20"/>
    </row>
    <row r="143" spans="1:2" ht="12.75">
      <c r="A143" s="14" t="s">
        <v>18</v>
      </c>
      <c r="B143" s="22"/>
    </row>
    <row r="144" spans="1:2" ht="12.75">
      <c r="A144" s="33" t="s">
        <v>14</v>
      </c>
      <c r="B144" s="34"/>
    </row>
    <row r="145" spans="1:2" ht="12.75">
      <c r="A145" s="11" t="s">
        <v>15</v>
      </c>
      <c r="B145" s="23"/>
    </row>
    <row r="146" spans="1:2" ht="12.75">
      <c r="A146" s="5"/>
      <c r="B146" s="7"/>
    </row>
    <row r="147" spans="1:2" ht="12.75">
      <c r="A147" s="51" t="s">
        <v>115</v>
      </c>
      <c r="B147" s="7"/>
    </row>
    <row r="148" spans="1:2" ht="12.75">
      <c r="A148" s="5"/>
      <c r="B148" s="7"/>
    </row>
    <row r="149" spans="1:2" ht="12.75">
      <c r="A149" s="5"/>
      <c r="B149" s="7"/>
    </row>
    <row r="150" spans="1:2" ht="12.75">
      <c r="A150" s="5"/>
      <c r="B150" s="7"/>
    </row>
    <row r="151" spans="1:2" ht="12.75">
      <c r="A151" s="5"/>
      <c r="B151" s="7"/>
    </row>
    <row r="152" spans="1:2" ht="12.75">
      <c r="A152" s="5"/>
      <c r="B152" s="7"/>
    </row>
    <row r="153" spans="1:2" ht="12.75">
      <c r="A153" s="5"/>
      <c r="B153" s="7"/>
    </row>
    <row r="154" spans="1:2" ht="12.75">
      <c r="A154" s="5"/>
      <c r="B154" s="7"/>
    </row>
    <row r="155" spans="1:2" ht="12.75">
      <c r="A155" s="5"/>
      <c r="B155" s="7"/>
    </row>
    <row r="156" spans="1:2" ht="12.75">
      <c r="A156" s="5"/>
      <c r="B156" s="7"/>
    </row>
    <row r="157" spans="1:2" ht="12.75">
      <c r="A157" s="5"/>
      <c r="B157" s="7"/>
    </row>
    <row r="158" spans="1:2" ht="12.75">
      <c r="A158" s="5"/>
      <c r="B158" s="7"/>
    </row>
    <row r="159" spans="1:2" ht="12.75">
      <c r="A159" s="5"/>
      <c r="B159" s="7"/>
    </row>
    <row r="160" spans="1:2" ht="12.75">
      <c r="A160" s="5"/>
      <c r="B160" s="7"/>
    </row>
    <row r="161" spans="1:2" ht="12.75">
      <c r="A161" s="5"/>
      <c r="B161" s="7"/>
    </row>
    <row r="162" spans="1:2" ht="12.75">
      <c r="A162" s="5"/>
      <c r="B162" s="7"/>
    </row>
    <row r="163" spans="1:2" ht="12.75">
      <c r="A163" s="5"/>
      <c r="B163" s="7"/>
    </row>
    <row r="164" spans="1:2" ht="12.75">
      <c r="A164" s="14" t="s">
        <v>19</v>
      </c>
      <c r="B164" s="24">
        <v>37622</v>
      </c>
    </row>
    <row r="165" spans="1:2" ht="12.75">
      <c r="A165" s="9" t="s">
        <v>5</v>
      </c>
      <c r="B165" s="16">
        <f>+B$68</f>
        <v>105213</v>
      </c>
    </row>
    <row r="166" spans="1:2" ht="12.75">
      <c r="A166" s="9"/>
      <c r="B166" s="17"/>
    </row>
    <row r="167" spans="1:2" ht="12.75">
      <c r="A167" s="9" t="s">
        <v>20</v>
      </c>
      <c r="B167" s="20"/>
    </row>
    <row r="168" spans="1:2" ht="12.75">
      <c r="A168" s="10" t="s">
        <v>14</v>
      </c>
      <c r="B168" s="20"/>
    </row>
    <row r="169" spans="1:2" ht="12.75">
      <c r="A169" s="9" t="s">
        <v>21</v>
      </c>
      <c r="B169" s="20"/>
    </row>
    <row r="170" spans="1:2" ht="12.75">
      <c r="A170" s="10" t="s">
        <v>14</v>
      </c>
      <c r="B170" s="20"/>
    </row>
    <row r="171" spans="1:2" ht="12.75">
      <c r="A171" s="10" t="s">
        <v>15</v>
      </c>
      <c r="B171" s="20"/>
    </row>
    <row r="172" spans="1:2" ht="12.75">
      <c r="A172" s="9" t="s">
        <v>22</v>
      </c>
      <c r="B172" s="20"/>
    </row>
    <row r="173" spans="1:2" ht="12.75">
      <c r="A173" s="10" t="s">
        <v>12</v>
      </c>
      <c r="B173" s="20"/>
    </row>
    <row r="174" spans="1:2" ht="12.75">
      <c r="A174" s="10" t="s">
        <v>87</v>
      </c>
      <c r="B174" s="30"/>
    </row>
    <row r="175" spans="1:2" ht="12.75">
      <c r="A175" s="9" t="s">
        <v>23</v>
      </c>
      <c r="B175" s="20"/>
    </row>
    <row r="176" spans="1:2" ht="12.75">
      <c r="A176" s="10" t="s">
        <v>12</v>
      </c>
      <c r="B176" s="20"/>
    </row>
    <row r="177" spans="1:2" ht="12.75">
      <c r="A177" s="10" t="s">
        <v>87</v>
      </c>
      <c r="B177" s="30"/>
    </row>
    <row r="178" spans="1:2" ht="12.75">
      <c r="A178" s="10"/>
      <c r="B178" s="20"/>
    </row>
    <row r="179" spans="1:2" ht="12.75">
      <c r="A179" s="14" t="s">
        <v>24</v>
      </c>
      <c r="B179" s="24">
        <v>37622</v>
      </c>
    </row>
    <row r="180" spans="1:2" ht="12.75">
      <c r="A180" s="10" t="s">
        <v>25</v>
      </c>
      <c r="B180" s="20"/>
    </row>
    <row r="181" spans="1:2" ht="12.75">
      <c r="A181" s="10" t="s">
        <v>26</v>
      </c>
      <c r="B181" s="20"/>
    </row>
    <row r="182" spans="1:2" ht="12.75">
      <c r="A182" s="11" t="s">
        <v>27</v>
      </c>
      <c r="B182" s="25">
        <f>B181+B180</f>
        <v>0</v>
      </c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spans="1:2" ht="12.75">
      <c r="A193" s="2" t="s">
        <v>28</v>
      </c>
      <c r="B193" s="1"/>
    </row>
    <row r="194" ht="12.75">
      <c r="B194" s="1"/>
    </row>
    <row r="195" spans="1:2" ht="12.75">
      <c r="A195" s="14" t="s">
        <v>29</v>
      </c>
      <c r="B195" s="24">
        <v>37622</v>
      </c>
    </row>
    <row r="196" spans="1:2" ht="12.75">
      <c r="A196" s="9" t="s">
        <v>110</v>
      </c>
      <c r="B196" s="16">
        <f>+B$68</f>
        <v>105213</v>
      </c>
    </row>
    <row r="197" spans="1:2" ht="12.75">
      <c r="A197" s="9"/>
      <c r="B197" s="17"/>
    </row>
    <row r="198" spans="1:2" ht="12.75">
      <c r="A198" s="9" t="s">
        <v>1</v>
      </c>
      <c r="B198" s="20"/>
    </row>
    <row r="199" spans="1:2" ht="12.75">
      <c r="A199" s="10" t="s">
        <v>111</v>
      </c>
      <c r="B199" s="20">
        <v>65812</v>
      </c>
    </row>
    <row r="200" spans="1:2" ht="12.75">
      <c r="A200" s="10" t="s">
        <v>74</v>
      </c>
      <c r="B200" s="26">
        <f>(B199/B68)*100</f>
        <v>62.55120564949198</v>
      </c>
    </row>
    <row r="201" spans="1:2" ht="12.75">
      <c r="A201" s="10" t="s">
        <v>78</v>
      </c>
      <c r="B201" s="20"/>
    </row>
    <row r="202" spans="1:2" ht="12.75">
      <c r="A202" s="10" t="s">
        <v>4</v>
      </c>
      <c r="B202" s="20">
        <v>65</v>
      </c>
    </row>
    <row r="203" spans="1:2" ht="12.75">
      <c r="A203" s="10"/>
      <c r="B203" s="20"/>
    </row>
    <row r="204" spans="1:2" ht="12.75">
      <c r="A204" s="9" t="s">
        <v>80</v>
      </c>
      <c r="B204" s="20">
        <v>8</v>
      </c>
    </row>
    <row r="205" spans="1:2" ht="12.75">
      <c r="A205" s="10"/>
      <c r="B205" s="20"/>
    </row>
    <row r="206" spans="1:2" ht="12.75">
      <c r="A206" s="12" t="s">
        <v>88</v>
      </c>
      <c r="B206" s="32"/>
    </row>
    <row r="207" spans="1:2" ht="12.75">
      <c r="A207" s="36"/>
      <c r="B207" s="38"/>
    </row>
    <row r="208" spans="1:2" ht="12.75">
      <c r="A208" s="36"/>
      <c r="B208" s="38"/>
    </row>
    <row r="209" spans="1:2" ht="12.75">
      <c r="A209" s="36"/>
      <c r="B209" s="38"/>
    </row>
    <row r="210" spans="1:2" ht="12.75">
      <c r="A210" s="36"/>
      <c r="B210" s="38"/>
    </row>
    <row r="211" spans="1:2" ht="12.75">
      <c r="A211" s="36"/>
      <c r="B211" s="38"/>
    </row>
    <row r="212" spans="1:2" ht="12.75">
      <c r="A212" s="36"/>
      <c r="B212" s="38"/>
    </row>
    <row r="213" spans="1:2" ht="12.75">
      <c r="A213" s="36"/>
      <c r="B213" s="38"/>
    </row>
    <row r="214" spans="1:2" ht="12.75">
      <c r="A214" s="36"/>
      <c r="B214" s="38"/>
    </row>
    <row r="215" spans="1:2" ht="12.75">
      <c r="A215" s="36"/>
      <c r="B215" s="38"/>
    </row>
    <row r="216" spans="1:2" ht="12.75">
      <c r="A216" s="36"/>
      <c r="B216" s="38"/>
    </row>
    <row r="217" spans="1:2" ht="12.75">
      <c r="A217" s="36"/>
      <c r="B217" s="38"/>
    </row>
    <row r="218" spans="1:2" ht="12.75">
      <c r="A218" s="36"/>
      <c r="B218" s="38"/>
    </row>
    <row r="219" spans="1:2" ht="12.75">
      <c r="A219" s="36"/>
      <c r="B219" s="38"/>
    </row>
    <row r="220" spans="1:2" ht="12.75">
      <c r="A220" s="36"/>
      <c r="B220" s="38"/>
    </row>
    <row r="221" spans="1:2" ht="12.75">
      <c r="A221" s="36"/>
      <c r="B221" s="38"/>
    </row>
    <row r="222" spans="1:2" ht="12.75">
      <c r="A222" s="36"/>
      <c r="B222" s="38"/>
    </row>
    <row r="223" spans="1:2" ht="12.75">
      <c r="A223" s="9"/>
      <c r="B223" s="7"/>
    </row>
    <row r="224" spans="1:2" ht="12.75">
      <c r="A224" s="5"/>
      <c r="B224" s="7"/>
    </row>
    <row r="225" spans="1:2" ht="12.75">
      <c r="A225" s="5"/>
      <c r="B225" s="7"/>
    </row>
    <row r="226" spans="1:2" ht="12.75">
      <c r="A226" s="5"/>
      <c r="B226" s="7"/>
    </row>
    <row r="227" spans="1:2" ht="12.75">
      <c r="A227" s="5"/>
      <c r="B227" s="7"/>
    </row>
    <row r="228" spans="1:2" ht="12.75">
      <c r="A228" s="5"/>
      <c r="B228" s="7"/>
    </row>
    <row r="229" spans="1:2" ht="12.75">
      <c r="A229" s="5"/>
      <c r="B229" s="7"/>
    </row>
    <row r="230" spans="1:2" ht="12.75">
      <c r="A230" s="5"/>
      <c r="B230" s="7"/>
    </row>
    <row r="231" spans="1:2" ht="12.75">
      <c r="A231" s="5"/>
      <c r="B231" s="7"/>
    </row>
    <row r="232" spans="1:2" ht="12.75">
      <c r="A232" s="5"/>
      <c r="B232" s="7"/>
    </row>
    <row r="233" spans="1:2" ht="12.75">
      <c r="A233" s="5"/>
      <c r="B233" s="7"/>
    </row>
    <row r="234" spans="1:2" ht="12.75">
      <c r="A234" s="5"/>
      <c r="B234" s="7"/>
    </row>
    <row r="235" spans="1:2" ht="12.75">
      <c r="A235" s="5"/>
      <c r="B235" s="7"/>
    </row>
    <row r="236" spans="1:2" ht="12.75">
      <c r="A236" s="5"/>
      <c r="B236" s="7"/>
    </row>
    <row r="237" spans="1:2" ht="12.75">
      <c r="A237" s="5"/>
      <c r="B237" s="7"/>
    </row>
    <row r="238" spans="1:2" ht="12.75">
      <c r="A238" s="5"/>
      <c r="B238" s="7"/>
    </row>
    <row r="239" spans="1:2" ht="12.75">
      <c r="A239" s="5"/>
      <c r="B239" s="7"/>
    </row>
    <row r="240" spans="1:2" ht="12.75">
      <c r="A240" s="5"/>
      <c r="B240" s="7"/>
    </row>
    <row r="241" spans="1:2" ht="12.75">
      <c r="A241" s="5"/>
      <c r="B241" s="7"/>
    </row>
    <row r="242" spans="1:2" ht="12.75">
      <c r="A242" s="5"/>
      <c r="B242" s="7"/>
    </row>
    <row r="243" spans="1:2" ht="12.75">
      <c r="A243" s="5"/>
      <c r="B243" s="7"/>
    </row>
    <row r="244" spans="1:2" ht="12.75">
      <c r="A244" s="5"/>
      <c r="B244" s="7"/>
    </row>
    <row r="245" spans="1:2" ht="12.75">
      <c r="A245" s="5"/>
      <c r="B245" s="7"/>
    </row>
    <row r="246" spans="1:2" ht="12.75">
      <c r="A246" s="5"/>
      <c r="B246" s="7"/>
    </row>
    <row r="247" spans="1:2" ht="12.75">
      <c r="A247" s="5"/>
      <c r="B247" s="7"/>
    </row>
    <row r="248" spans="1:2" ht="12.75">
      <c r="A248" s="5"/>
      <c r="B248" s="7"/>
    </row>
    <row r="249" spans="1:2" ht="12.75">
      <c r="A249" s="5"/>
      <c r="B249" s="7"/>
    </row>
    <row r="250" spans="1:2" ht="12.75">
      <c r="A250" s="5"/>
      <c r="B250" s="7"/>
    </row>
    <row r="251" spans="1:2" ht="12.75">
      <c r="A251" s="5"/>
      <c r="B251" s="7"/>
    </row>
    <row r="252" spans="1:2" ht="12.75">
      <c r="A252" s="5"/>
      <c r="B252" s="7"/>
    </row>
    <row r="253" spans="1:2" ht="12.75">
      <c r="A253" s="5"/>
      <c r="B253" s="7"/>
    </row>
    <row r="254" spans="1:2" ht="12.75">
      <c r="A254" s="5"/>
      <c r="B254" s="7"/>
    </row>
    <row r="255" spans="1:2" ht="12.75">
      <c r="A255" s="5"/>
      <c r="B255" s="7"/>
    </row>
    <row r="256" spans="1:2" ht="12.75">
      <c r="A256" s="5"/>
      <c r="B256" s="7"/>
    </row>
    <row r="257" spans="1:2" ht="12.75">
      <c r="A257" s="44" t="s">
        <v>30</v>
      </c>
      <c r="B257" s="24">
        <v>37622</v>
      </c>
    </row>
    <row r="258" spans="1:2" ht="12.75">
      <c r="A258" s="9" t="s">
        <v>110</v>
      </c>
      <c r="B258" s="16">
        <f>+B$68</f>
        <v>105213</v>
      </c>
    </row>
    <row r="259" spans="1:2" ht="12.75">
      <c r="A259" s="9"/>
      <c r="B259" s="17"/>
    </row>
    <row r="260" spans="1:2" ht="12.75">
      <c r="A260" s="9" t="s">
        <v>1</v>
      </c>
      <c r="B260" s="20"/>
    </row>
    <row r="261" spans="1:2" ht="12.75">
      <c r="A261" s="10" t="s">
        <v>3</v>
      </c>
      <c r="B261" s="20">
        <v>356</v>
      </c>
    </row>
    <row r="262" spans="1:2" ht="12.75">
      <c r="A262" s="10" t="s">
        <v>74</v>
      </c>
      <c r="B262" s="26">
        <f>(B261/B68)*100</f>
        <v>0.33836122912567834</v>
      </c>
    </row>
    <row r="263" spans="1:2" ht="12.75">
      <c r="A263" s="10" t="s">
        <v>75</v>
      </c>
      <c r="B263" s="20">
        <v>179</v>
      </c>
    </row>
    <row r="264" spans="1:2" ht="12.75">
      <c r="A264" s="10" t="s">
        <v>78</v>
      </c>
      <c r="B264" s="20">
        <v>254</v>
      </c>
    </row>
    <row r="265" spans="1:2" ht="12.75">
      <c r="A265" s="10" t="s">
        <v>79</v>
      </c>
      <c r="B265" s="20">
        <v>137</v>
      </c>
    </row>
    <row r="266" spans="1:2" ht="12.75">
      <c r="A266" s="10" t="s">
        <v>4</v>
      </c>
      <c r="B266" s="20">
        <v>80</v>
      </c>
    </row>
    <row r="267" spans="1:2" ht="12.75">
      <c r="A267" s="10"/>
      <c r="B267" s="20"/>
    </row>
    <row r="268" spans="1:2" ht="12.75">
      <c r="A268" s="9" t="s">
        <v>6</v>
      </c>
      <c r="B268" s="20"/>
    </row>
    <row r="269" spans="1:2" ht="12.75">
      <c r="A269" s="10" t="s">
        <v>89</v>
      </c>
      <c r="B269" s="30">
        <v>4133.76</v>
      </c>
    </row>
    <row r="270" spans="1:2" ht="12.75">
      <c r="A270" s="10" t="s">
        <v>90</v>
      </c>
      <c r="B270" s="30"/>
    </row>
    <row r="271" spans="1:2" ht="12.75">
      <c r="A271" s="10" t="s">
        <v>91</v>
      </c>
      <c r="B271" s="50" t="s">
        <v>109</v>
      </c>
    </row>
    <row r="272" spans="1:2" ht="12.75">
      <c r="A272" s="10"/>
      <c r="B272" s="20"/>
    </row>
    <row r="273" spans="1:2" ht="12.75">
      <c r="A273" s="9" t="s">
        <v>7</v>
      </c>
      <c r="B273" s="20"/>
    </row>
    <row r="274" spans="1:2" ht="12.75">
      <c r="A274" s="10"/>
      <c r="B274" s="20"/>
    </row>
    <row r="275" spans="1:2" ht="12.75">
      <c r="A275" s="10" t="s">
        <v>34</v>
      </c>
      <c r="B275" s="27">
        <f>B278+B279</f>
        <v>16</v>
      </c>
    </row>
    <row r="276" spans="1:2" ht="12.75">
      <c r="A276" s="10" t="s">
        <v>100</v>
      </c>
      <c r="B276" s="20">
        <v>2</v>
      </c>
    </row>
    <row r="277" spans="1:2" ht="12.75">
      <c r="A277" s="10" t="s">
        <v>33</v>
      </c>
      <c r="B277" s="20">
        <v>14</v>
      </c>
    </row>
    <row r="278" spans="1:2" ht="12.75">
      <c r="A278" s="10" t="s">
        <v>35</v>
      </c>
      <c r="B278" s="16">
        <f>B276+B277</f>
        <v>16</v>
      </c>
    </row>
    <row r="279" spans="1:2" ht="12.75">
      <c r="A279" s="10" t="s">
        <v>101</v>
      </c>
      <c r="B279" s="20"/>
    </row>
    <row r="280" spans="1:2" ht="12.75">
      <c r="A280" s="10"/>
      <c r="B280" s="20"/>
    </row>
    <row r="281" spans="1:2" ht="12.75">
      <c r="A281" s="10" t="s">
        <v>37</v>
      </c>
      <c r="B281" s="20">
        <v>16</v>
      </c>
    </row>
    <row r="282" spans="1:2" ht="12.75">
      <c r="A282" s="10" t="s">
        <v>36</v>
      </c>
      <c r="B282" s="20"/>
    </row>
    <row r="283" spans="1:2" ht="12.75">
      <c r="A283" s="10"/>
      <c r="B283" s="20"/>
    </row>
    <row r="284" spans="1:2" ht="12.75">
      <c r="A284" s="10" t="s">
        <v>38</v>
      </c>
      <c r="B284" s="27">
        <f>B287+B288</f>
        <v>298</v>
      </c>
    </row>
    <row r="285" spans="1:2" ht="12.75">
      <c r="A285" s="10" t="s">
        <v>102</v>
      </c>
      <c r="B285" s="20">
        <v>55</v>
      </c>
    </row>
    <row r="286" spans="1:2" ht="12.75">
      <c r="A286" s="10" t="s">
        <v>39</v>
      </c>
      <c r="B286" s="20">
        <v>243</v>
      </c>
    </row>
    <row r="287" spans="1:2" ht="12.75">
      <c r="A287" s="10" t="s">
        <v>40</v>
      </c>
      <c r="B287" s="16">
        <f>B286+B285</f>
        <v>298</v>
      </c>
    </row>
    <row r="288" spans="1:2" ht="12.75">
      <c r="A288" s="10" t="s">
        <v>103</v>
      </c>
      <c r="B288" s="20"/>
    </row>
    <row r="289" spans="1:2" ht="12.75">
      <c r="A289" s="10"/>
      <c r="B289" s="20"/>
    </row>
    <row r="290" spans="1:2" ht="12.75">
      <c r="A290" s="10" t="s">
        <v>43</v>
      </c>
      <c r="B290" s="20"/>
    </row>
    <row r="291" spans="1:2" ht="12.75">
      <c r="A291" s="10" t="s">
        <v>41</v>
      </c>
      <c r="B291" s="16">
        <f>B287/B278</f>
        <v>18.625</v>
      </c>
    </row>
    <row r="292" spans="1:2" ht="12.75">
      <c r="A292" s="10" t="s">
        <v>42</v>
      </c>
      <c r="B292" s="16"/>
    </row>
    <row r="293" spans="1:2" ht="12.75">
      <c r="A293" s="10"/>
      <c r="B293" s="20"/>
    </row>
    <row r="294" spans="1:2" ht="12.75">
      <c r="A294" s="10" t="s">
        <v>92</v>
      </c>
      <c r="B294" s="20"/>
    </row>
    <row r="295" spans="1:2" ht="12.75">
      <c r="A295" s="10" t="s">
        <v>44</v>
      </c>
      <c r="B295" s="26">
        <f>(B284/B68)*100</f>
        <v>0.2832349614591353</v>
      </c>
    </row>
    <row r="296" spans="1:2" ht="12.75">
      <c r="A296" s="10" t="s">
        <v>72</v>
      </c>
      <c r="B296" s="26">
        <f>(B287/B68)*100</f>
        <v>0.2832349614591353</v>
      </c>
    </row>
    <row r="297" spans="1:2" ht="12.75">
      <c r="A297" s="10" t="s">
        <v>42</v>
      </c>
      <c r="B297" s="26"/>
    </row>
    <row r="298" spans="1:2" ht="12.75">
      <c r="A298" s="10"/>
      <c r="B298" s="20"/>
    </row>
    <row r="299" spans="1:2" ht="12.75">
      <c r="A299" s="10" t="s">
        <v>93</v>
      </c>
      <c r="B299" s="20"/>
    </row>
    <row r="300" spans="1:2" ht="12.75">
      <c r="A300" s="10" t="s">
        <v>45</v>
      </c>
      <c r="B300" s="20">
        <v>298</v>
      </c>
    </row>
    <row r="301" spans="1:2" ht="12.75">
      <c r="A301" s="10" t="s">
        <v>42</v>
      </c>
      <c r="B301" s="20"/>
    </row>
    <row r="302" spans="1:2" ht="12.75">
      <c r="A302" s="10"/>
      <c r="B302" s="20"/>
    </row>
    <row r="303" spans="1:2" ht="12.75">
      <c r="A303" s="9" t="s">
        <v>31</v>
      </c>
      <c r="B303" s="20"/>
    </row>
    <row r="304" spans="1:2" ht="12.75">
      <c r="A304" s="10" t="s">
        <v>12</v>
      </c>
      <c r="B304" s="20">
        <v>356</v>
      </c>
    </row>
    <row r="305" spans="1:2" ht="12.75">
      <c r="A305" s="10" t="s">
        <v>84</v>
      </c>
      <c r="B305" s="30">
        <v>4133.76</v>
      </c>
    </row>
    <row r="306" spans="1:2" ht="12.75">
      <c r="A306" s="10"/>
      <c r="B306" s="20"/>
    </row>
    <row r="307" spans="1:2" ht="12.75">
      <c r="A307" s="14" t="s">
        <v>32</v>
      </c>
      <c r="B307" s="24">
        <v>37622</v>
      </c>
    </row>
    <row r="308" spans="1:2" ht="12.75">
      <c r="A308" s="10" t="s">
        <v>25</v>
      </c>
      <c r="B308" s="20"/>
    </row>
    <row r="309" spans="1:2" ht="12.75">
      <c r="A309" s="10" t="s">
        <v>26</v>
      </c>
      <c r="B309" s="20"/>
    </row>
    <row r="310" spans="1:2" ht="12.75">
      <c r="A310" s="11" t="s">
        <v>27</v>
      </c>
      <c r="B310" s="25"/>
    </row>
    <row r="311" spans="1:2" ht="12.75">
      <c r="A311" s="5"/>
      <c r="B311" s="39"/>
    </row>
    <row r="312" spans="1:2" ht="12.75">
      <c r="A312" s="5"/>
      <c r="B312" s="39"/>
    </row>
    <row r="313" spans="1:2" ht="12.75">
      <c r="A313" s="5"/>
      <c r="B313" s="39"/>
    </row>
    <row r="314" spans="1:2" ht="12.75">
      <c r="A314" s="5"/>
      <c r="B314" s="39"/>
    </row>
    <row r="315" spans="1:2" ht="12.75">
      <c r="A315" s="5"/>
      <c r="B315" s="39"/>
    </row>
    <row r="316" spans="1:2" ht="12.75">
      <c r="A316" s="5"/>
      <c r="B316" s="39"/>
    </row>
    <row r="317" spans="1:2" ht="12.75">
      <c r="A317" s="5"/>
      <c r="B317" s="39"/>
    </row>
    <row r="318" spans="1:2" ht="12.75">
      <c r="A318" s="5"/>
      <c r="B318" s="39"/>
    </row>
    <row r="319" spans="1:2" ht="12.75">
      <c r="A319" s="5"/>
      <c r="B319" s="39"/>
    </row>
    <row r="320" spans="1:2" ht="12.75">
      <c r="A320" s="5"/>
      <c r="B320" s="39"/>
    </row>
    <row r="321" spans="1:2" ht="12.75">
      <c r="A321" s="5"/>
      <c r="B321" s="39"/>
    </row>
    <row r="322" spans="1:2" ht="12.75">
      <c r="A322" s="5"/>
      <c r="B322" s="39"/>
    </row>
    <row r="323" spans="1:2" ht="12.75">
      <c r="A323" s="5"/>
      <c r="B323" s="39"/>
    </row>
    <row r="324" spans="1:2" ht="12.75">
      <c r="A324" s="5"/>
      <c r="B324" s="39"/>
    </row>
    <row r="325" spans="1:2" ht="12.75">
      <c r="A325" s="5"/>
      <c r="B325" s="39"/>
    </row>
    <row r="326" spans="1:2" ht="12.75">
      <c r="A326" s="5"/>
      <c r="B326" s="39"/>
    </row>
    <row r="327" spans="1:2" ht="12.75">
      <c r="A327" s="5"/>
      <c r="B327" s="39"/>
    </row>
    <row r="328" spans="1:2" ht="12.75">
      <c r="A328" s="5"/>
      <c r="B328" s="39"/>
    </row>
    <row r="329" spans="1:2" ht="12.75">
      <c r="A329" s="5"/>
      <c r="B329" s="39"/>
    </row>
    <row r="330" spans="1:2" ht="12.75">
      <c r="A330" s="5"/>
      <c r="B330" s="39"/>
    </row>
    <row r="331" spans="1:2" ht="12.75">
      <c r="A331" s="5"/>
      <c r="B331" s="39"/>
    </row>
    <row r="332" spans="1:2" ht="12.75">
      <c r="A332" s="5"/>
      <c r="B332" s="39"/>
    </row>
    <row r="333" spans="1:2" ht="12.75">
      <c r="A333" s="5"/>
      <c r="B333" s="39"/>
    </row>
    <row r="334" spans="1:2" ht="12.75">
      <c r="A334" s="5"/>
      <c r="B334" s="39"/>
    </row>
    <row r="335" spans="1:2" ht="12.75">
      <c r="A335" s="5"/>
      <c r="B335" s="39"/>
    </row>
    <row r="336" spans="1:2" ht="12.75">
      <c r="A336" s="5"/>
      <c r="B336" s="39"/>
    </row>
    <row r="337" spans="1:2" ht="12.75">
      <c r="A337" s="5"/>
      <c r="B337" s="39"/>
    </row>
    <row r="338" spans="1:2" ht="12.75">
      <c r="A338" s="5"/>
      <c r="B338" s="39"/>
    </row>
    <row r="339" spans="1:2" ht="12.75">
      <c r="A339" s="5"/>
      <c r="B339" s="39"/>
    </row>
    <row r="340" spans="1:2" ht="12.75">
      <c r="A340" s="5"/>
      <c r="B340" s="39"/>
    </row>
    <row r="341" spans="1:2" ht="12.75">
      <c r="A341" s="5"/>
      <c r="B341" s="39"/>
    </row>
    <row r="342" spans="1:2" ht="12.75">
      <c r="A342" s="5"/>
      <c r="B342" s="39"/>
    </row>
    <row r="343" spans="1:2" ht="12.75">
      <c r="A343" s="5"/>
      <c r="B343" s="39"/>
    </row>
    <row r="344" spans="1:2" ht="12.75">
      <c r="A344" s="5"/>
      <c r="B344" s="39"/>
    </row>
    <row r="345" spans="1:2" ht="12.75">
      <c r="A345" s="5"/>
      <c r="B345" s="39"/>
    </row>
    <row r="346" spans="1:2" ht="12.75">
      <c r="A346" s="5"/>
      <c r="B346" s="39"/>
    </row>
    <row r="347" spans="1:2" ht="12.75">
      <c r="A347" s="5"/>
      <c r="B347" s="39"/>
    </row>
    <row r="348" spans="1:2" ht="12.75">
      <c r="A348" s="5"/>
      <c r="B348" s="39"/>
    </row>
    <row r="349" spans="1:2" ht="12.75">
      <c r="A349" s="5"/>
      <c r="B349" s="39"/>
    </row>
    <row r="350" spans="1:2" ht="12.75">
      <c r="A350" s="5"/>
      <c r="B350" s="39"/>
    </row>
    <row r="351" spans="1:2" ht="12.75">
      <c r="A351" s="5"/>
      <c r="B351" s="39"/>
    </row>
    <row r="352" spans="1:2" ht="12.75">
      <c r="A352" s="5"/>
      <c r="B352" s="39"/>
    </row>
    <row r="353" spans="1:2" ht="12.75">
      <c r="A353" s="5"/>
      <c r="B353" s="39"/>
    </row>
    <row r="354" spans="1:2" ht="12.75">
      <c r="A354" s="5"/>
      <c r="B354" s="39"/>
    </row>
    <row r="355" spans="1:2" ht="12.75">
      <c r="A355" s="5"/>
      <c r="B355" s="39"/>
    </row>
    <row r="356" spans="1:2" ht="12.75">
      <c r="A356" s="5"/>
      <c r="B356" s="39"/>
    </row>
    <row r="357" spans="1:2" ht="12.75">
      <c r="A357" s="5"/>
      <c r="B357" s="39"/>
    </row>
    <row r="358" spans="1:2" ht="12.75">
      <c r="A358" s="5"/>
      <c r="B358" s="39"/>
    </row>
    <row r="359" spans="1:2" ht="12.75">
      <c r="A359" s="5"/>
      <c r="B359" s="39"/>
    </row>
    <row r="360" spans="1:2" ht="12.75">
      <c r="A360" s="5"/>
      <c r="B360" s="39"/>
    </row>
    <row r="361" spans="1:2" ht="12.75">
      <c r="A361" s="5"/>
      <c r="B361" s="39"/>
    </row>
    <row r="362" spans="1:2" ht="12.75">
      <c r="A362" s="5"/>
      <c r="B362" s="39"/>
    </row>
    <row r="363" spans="1:2" ht="12.75">
      <c r="A363" s="5"/>
      <c r="B363" s="39"/>
    </row>
    <row r="364" spans="1:2" ht="12.75">
      <c r="A364" s="5"/>
      <c r="B364" s="39"/>
    </row>
    <row r="365" spans="1:2" ht="12.75">
      <c r="A365" s="5"/>
      <c r="B365" s="39"/>
    </row>
    <row r="366" spans="1:2" ht="12.75">
      <c r="A366" s="5"/>
      <c r="B366" s="39"/>
    </row>
    <row r="367" spans="1:2" ht="12.75">
      <c r="A367" s="5"/>
      <c r="B367" s="39"/>
    </row>
    <row r="368" spans="1:2" ht="12.75">
      <c r="A368" s="5"/>
      <c r="B368" s="39"/>
    </row>
    <row r="369" spans="1:2" ht="12.75">
      <c r="A369" s="5"/>
      <c r="B369" s="39"/>
    </row>
    <row r="370" spans="1:2" ht="12.75">
      <c r="A370" s="5"/>
      <c r="B370" s="39"/>
    </row>
    <row r="371" spans="1:2" ht="12.75">
      <c r="A371" s="5"/>
      <c r="B371" s="39"/>
    </row>
    <row r="372" spans="1:2" ht="12.75">
      <c r="A372" s="5"/>
      <c r="B372" s="39"/>
    </row>
    <row r="373" spans="1:2" ht="12.75">
      <c r="A373" s="5"/>
      <c r="B373" s="39"/>
    </row>
    <row r="374" spans="1:2" ht="12.75">
      <c r="A374" s="5"/>
      <c r="B374" s="39"/>
    </row>
    <row r="375" spans="1:2" ht="12.75">
      <c r="A375" s="5"/>
      <c r="B375" s="39"/>
    </row>
    <row r="376" spans="1:2" ht="12.75">
      <c r="A376" s="5"/>
      <c r="B376" s="39"/>
    </row>
    <row r="377" spans="1:2" ht="12.75">
      <c r="A377" s="5"/>
      <c r="B377" s="39"/>
    </row>
    <row r="378" spans="1:2" ht="12.75">
      <c r="A378" s="5"/>
      <c r="B378" s="39"/>
    </row>
    <row r="379" spans="1:2" ht="12.75">
      <c r="A379" s="5"/>
      <c r="B379" s="39"/>
    </row>
    <row r="380" spans="1:2" ht="12.75">
      <c r="A380" s="5"/>
      <c r="B380" s="39"/>
    </row>
    <row r="381" spans="1:2" ht="12.75">
      <c r="A381" s="5"/>
      <c r="B381" s="39"/>
    </row>
    <row r="382" spans="1:2" ht="12.75">
      <c r="A382" s="5"/>
      <c r="B382" s="39"/>
    </row>
    <row r="383" spans="1:2" ht="12.75">
      <c r="A383" s="5"/>
      <c r="B383" s="39"/>
    </row>
    <row r="384" spans="1:2" ht="12.75">
      <c r="A384" s="5"/>
      <c r="B384" s="39"/>
    </row>
    <row r="385" spans="1:2" ht="12.75">
      <c r="A385" s="2" t="s">
        <v>46</v>
      </c>
      <c r="B385" s="1"/>
    </row>
    <row r="386" spans="1:2" ht="12.75">
      <c r="A386" s="14" t="s">
        <v>47</v>
      </c>
      <c r="B386" s="24">
        <v>37622</v>
      </c>
    </row>
    <row r="387" spans="1:2" ht="12.75">
      <c r="A387" s="9" t="s">
        <v>110</v>
      </c>
      <c r="B387" s="16">
        <f>+B$68</f>
        <v>105213</v>
      </c>
    </row>
    <row r="388" spans="1:2" ht="12.75">
      <c r="A388" s="9"/>
      <c r="B388" s="43"/>
    </row>
    <row r="389" spans="1:2" ht="12.75">
      <c r="A389" s="9" t="s">
        <v>1</v>
      </c>
      <c r="B389" s="20"/>
    </row>
    <row r="390" spans="1:2" ht="12.75">
      <c r="A390" s="10" t="s">
        <v>3</v>
      </c>
      <c r="B390" s="20">
        <v>1298</v>
      </c>
    </row>
    <row r="391" spans="1:2" ht="12.75">
      <c r="A391" s="10" t="s">
        <v>74</v>
      </c>
      <c r="B391" s="26">
        <f>(B390/B68)*100</f>
        <v>1.2336878522616026</v>
      </c>
    </row>
    <row r="392" spans="1:2" ht="12.75">
      <c r="A392" s="10" t="s">
        <v>75</v>
      </c>
      <c r="B392" s="20"/>
    </row>
    <row r="393" spans="1:2" ht="12.75">
      <c r="A393" s="10" t="s">
        <v>78</v>
      </c>
      <c r="B393" s="20">
        <v>974</v>
      </c>
    </row>
    <row r="394" spans="1:2" ht="12.75">
      <c r="A394" s="10" t="s">
        <v>79</v>
      </c>
      <c r="B394" s="20"/>
    </row>
    <row r="395" spans="1:2" ht="12.75">
      <c r="A395" s="10" t="s">
        <v>4</v>
      </c>
      <c r="B395" s="20"/>
    </row>
    <row r="396" spans="1:2" ht="12.75">
      <c r="A396" s="10"/>
      <c r="B396" s="20"/>
    </row>
    <row r="397" spans="1:2" ht="12.75">
      <c r="A397" s="9" t="s">
        <v>6</v>
      </c>
      <c r="B397" s="20"/>
    </row>
    <row r="398" spans="1:2" ht="12.75">
      <c r="A398" s="10" t="s">
        <v>89</v>
      </c>
      <c r="B398" s="30"/>
    </row>
    <row r="399" spans="1:2" ht="12.75">
      <c r="A399" s="10" t="s">
        <v>98</v>
      </c>
      <c r="B399" s="30"/>
    </row>
    <row r="400" spans="1:2" ht="12.75">
      <c r="A400" s="10" t="s">
        <v>99</v>
      </c>
      <c r="B400" s="30"/>
    </row>
    <row r="401" spans="1:2" ht="12.75">
      <c r="A401" s="10" t="s">
        <v>94</v>
      </c>
      <c r="B401" s="20"/>
    </row>
    <row r="402" spans="1:2" ht="12.75">
      <c r="A402" s="10"/>
      <c r="B402" s="20"/>
    </row>
    <row r="403" spans="1:2" ht="12.75">
      <c r="A403" s="9" t="s">
        <v>7</v>
      </c>
      <c r="B403" s="20"/>
    </row>
    <row r="404" spans="1:2" ht="12.75">
      <c r="A404" s="10"/>
      <c r="B404" s="20"/>
    </row>
    <row r="405" spans="1:2" ht="12.75">
      <c r="A405" s="10" t="s">
        <v>34</v>
      </c>
      <c r="B405" s="27">
        <f>B408+B409</f>
        <v>40</v>
      </c>
    </row>
    <row r="406" spans="1:2" ht="12.75">
      <c r="A406" s="10" t="s">
        <v>100</v>
      </c>
      <c r="B406" s="20">
        <v>2</v>
      </c>
    </row>
    <row r="407" spans="1:2" ht="12.75">
      <c r="A407" s="10" t="s">
        <v>33</v>
      </c>
      <c r="B407" s="20">
        <v>17</v>
      </c>
    </row>
    <row r="408" spans="1:2" ht="12.75">
      <c r="A408" s="10" t="s">
        <v>35</v>
      </c>
      <c r="B408" s="16">
        <f>B406+B407</f>
        <v>19</v>
      </c>
    </row>
    <row r="409" spans="1:2" ht="12.75">
      <c r="A409" s="10" t="s">
        <v>113</v>
      </c>
      <c r="B409" s="20">
        <v>21</v>
      </c>
    </row>
    <row r="410" spans="1:2" ht="12.75">
      <c r="A410" s="10"/>
      <c r="B410" s="20"/>
    </row>
    <row r="411" spans="1:2" ht="12.75">
      <c r="A411" s="10" t="s">
        <v>38</v>
      </c>
      <c r="B411" s="27">
        <f>B414+B415</f>
        <v>4331</v>
      </c>
    </row>
    <row r="412" spans="1:2" ht="12.75">
      <c r="A412" s="10" t="s">
        <v>102</v>
      </c>
      <c r="B412" s="20">
        <v>422</v>
      </c>
    </row>
    <row r="413" spans="1:2" ht="12.75">
      <c r="A413" s="10" t="s">
        <v>39</v>
      </c>
      <c r="B413" s="20">
        <v>876</v>
      </c>
    </row>
    <row r="414" spans="1:2" ht="12.75">
      <c r="A414" s="10" t="s">
        <v>40</v>
      </c>
      <c r="B414" s="16">
        <f>B412+B413</f>
        <v>1298</v>
      </c>
    </row>
    <row r="415" spans="1:2" ht="12.75">
      <c r="A415" s="10" t="s">
        <v>112</v>
      </c>
      <c r="B415" s="20">
        <v>3033</v>
      </c>
    </row>
    <row r="416" spans="1:2" ht="12.75">
      <c r="A416" s="10"/>
      <c r="B416" s="20"/>
    </row>
    <row r="417" spans="1:2" ht="12.75">
      <c r="A417" s="10" t="s">
        <v>43</v>
      </c>
      <c r="B417" s="20"/>
    </row>
    <row r="418" spans="1:2" ht="12.75">
      <c r="A418" s="10" t="s">
        <v>41</v>
      </c>
      <c r="B418" s="16">
        <f>B414/B408</f>
        <v>68.3157894736842</v>
      </c>
    </row>
    <row r="419" spans="1:2" ht="12.75">
      <c r="A419" s="10" t="s">
        <v>42</v>
      </c>
      <c r="B419" s="16">
        <f>B415/B409</f>
        <v>144.42857142857142</v>
      </c>
    </row>
    <row r="420" spans="1:2" ht="12.75">
      <c r="A420" s="10"/>
      <c r="B420" s="20"/>
    </row>
    <row r="421" spans="1:2" ht="12.75">
      <c r="A421" s="10" t="s">
        <v>92</v>
      </c>
      <c r="B421" s="20"/>
    </row>
    <row r="422" spans="1:2" ht="12.75">
      <c r="A422" s="10" t="s">
        <v>44</v>
      </c>
      <c r="B422" s="26">
        <f>(B411/B68)*100</f>
        <v>4.116411470065486</v>
      </c>
    </row>
    <row r="423" spans="1:2" ht="12.75">
      <c r="A423" s="10" t="s">
        <v>72</v>
      </c>
      <c r="B423" s="26">
        <f>(B414/B68)*100</f>
        <v>1.2336878522616026</v>
      </c>
    </row>
    <row r="424" spans="1:2" ht="12.75">
      <c r="A424" s="10" t="s">
        <v>42</v>
      </c>
      <c r="B424" s="26">
        <f>(B415/B68)*100</f>
        <v>2.8827236178038835</v>
      </c>
    </row>
    <row r="425" spans="1:2" ht="12.75">
      <c r="A425" s="10"/>
      <c r="B425" s="20"/>
    </row>
    <row r="426" spans="1:2" ht="12.75">
      <c r="A426" s="10" t="s">
        <v>95</v>
      </c>
      <c r="B426" s="20"/>
    </row>
    <row r="427" spans="1:2" ht="12.75">
      <c r="A427" s="10" t="s">
        <v>45</v>
      </c>
      <c r="B427" s="20"/>
    </row>
    <row r="428" spans="1:2" ht="12.75">
      <c r="A428" s="10" t="s">
        <v>42</v>
      </c>
      <c r="B428" s="20"/>
    </row>
    <row r="429" spans="1:2" ht="12.75">
      <c r="A429" s="10"/>
      <c r="B429" s="20"/>
    </row>
    <row r="430" spans="1:2" ht="12.75">
      <c r="A430" s="10" t="s">
        <v>96</v>
      </c>
      <c r="B430" s="20"/>
    </row>
    <row r="431" spans="1:2" ht="12.75">
      <c r="A431" s="10" t="s">
        <v>45</v>
      </c>
      <c r="B431" s="20"/>
    </row>
    <row r="432" spans="1:2" ht="12.75">
      <c r="A432" s="11" t="s">
        <v>42</v>
      </c>
      <c r="B432" s="23"/>
    </row>
    <row r="433" spans="1:2" ht="12.75">
      <c r="A433" s="10"/>
      <c r="B433" s="20"/>
    </row>
    <row r="434" spans="1:2" ht="12.75">
      <c r="A434" s="14" t="s">
        <v>48</v>
      </c>
      <c r="B434" s="24">
        <v>37622</v>
      </c>
    </row>
    <row r="435" spans="1:2" ht="12.75">
      <c r="A435" s="10" t="s">
        <v>49</v>
      </c>
      <c r="B435" s="20"/>
    </row>
    <row r="436" spans="1:2" ht="12.75">
      <c r="A436" s="10" t="s">
        <v>50</v>
      </c>
      <c r="B436" s="20"/>
    </row>
    <row r="437" spans="1:2" ht="12.75">
      <c r="A437" s="10" t="s">
        <v>51</v>
      </c>
      <c r="B437" s="20"/>
    </row>
    <row r="438" spans="1:2" ht="12.75">
      <c r="A438" s="10"/>
      <c r="B438" s="20"/>
    </row>
    <row r="439" spans="1:2" ht="12.75">
      <c r="A439" s="14" t="s">
        <v>52</v>
      </c>
      <c r="B439" s="24">
        <v>37622</v>
      </c>
    </row>
    <row r="440" spans="1:2" ht="12.75">
      <c r="A440" s="10" t="s">
        <v>25</v>
      </c>
      <c r="B440" s="20"/>
    </row>
    <row r="441" spans="1:2" ht="12.75">
      <c r="A441" s="10" t="s">
        <v>26</v>
      </c>
      <c r="B441" s="20"/>
    </row>
    <row r="442" spans="1:2" ht="12.75">
      <c r="A442" s="11" t="s">
        <v>27</v>
      </c>
      <c r="B442" s="25"/>
    </row>
    <row r="443" spans="1:2" ht="12.75">
      <c r="A443" s="5"/>
      <c r="B443" s="6"/>
    </row>
    <row r="444" spans="1:2" ht="12.75">
      <c r="A444" s="5"/>
      <c r="B444" s="6"/>
    </row>
    <row r="445" spans="1:2" ht="12.75">
      <c r="A445" s="5"/>
      <c r="B445" s="6"/>
    </row>
    <row r="446" spans="1:2" ht="12.75">
      <c r="A446" s="5"/>
      <c r="B446" s="6"/>
    </row>
    <row r="447" spans="1:2" ht="12.75">
      <c r="A447" s="5"/>
      <c r="B447" s="6"/>
    </row>
    <row r="448" spans="1:2" ht="12.75">
      <c r="A448" s="5"/>
      <c r="B448" s="6"/>
    </row>
    <row r="449" spans="1:2" ht="12.75">
      <c r="A449" s="5"/>
      <c r="B449" s="6"/>
    </row>
    <row r="450" spans="1:2" ht="12.75">
      <c r="A450" s="5"/>
      <c r="B450" s="6"/>
    </row>
    <row r="451" spans="1:2" ht="12.75">
      <c r="A451" s="5"/>
      <c r="B451" s="6"/>
    </row>
    <row r="452" spans="1:2" ht="12.75">
      <c r="A452" s="5"/>
      <c r="B452" s="6"/>
    </row>
    <row r="453" spans="1:2" ht="12.75">
      <c r="A453" s="5"/>
      <c r="B453" s="6"/>
    </row>
    <row r="454" spans="1:2" ht="12.75">
      <c r="A454" s="5"/>
      <c r="B454" s="6"/>
    </row>
    <row r="455" spans="1:2" ht="12.75">
      <c r="A455" s="5"/>
      <c r="B455" s="6"/>
    </row>
    <row r="456" spans="1:2" ht="12.75">
      <c r="A456" s="5"/>
      <c r="B456" s="6"/>
    </row>
    <row r="457" spans="1:2" ht="12.75">
      <c r="A457" s="5"/>
      <c r="B457" s="6"/>
    </row>
    <row r="458" spans="1:2" ht="12.75">
      <c r="A458" s="5"/>
      <c r="B458" s="6"/>
    </row>
    <row r="459" spans="1:2" ht="12.75">
      <c r="A459" s="5"/>
      <c r="B459" s="6"/>
    </row>
    <row r="460" spans="1:2" ht="12.75">
      <c r="A460" s="5"/>
      <c r="B460" s="6"/>
    </row>
    <row r="461" spans="1:2" ht="12.75">
      <c r="A461" s="5"/>
      <c r="B461" s="6"/>
    </row>
    <row r="462" spans="1:2" ht="12.75">
      <c r="A462" s="5"/>
      <c r="B462" s="6"/>
    </row>
    <row r="463" spans="1:2" ht="12.75">
      <c r="A463" s="5"/>
      <c r="B463" s="6"/>
    </row>
    <row r="464" spans="1:2" ht="12.75">
      <c r="A464" s="5"/>
      <c r="B464" s="6"/>
    </row>
    <row r="465" spans="1:2" ht="12.75">
      <c r="A465" s="5"/>
      <c r="B465" s="6"/>
    </row>
    <row r="466" spans="1:2" ht="12.75">
      <c r="A466" s="5"/>
      <c r="B466" s="6"/>
    </row>
    <row r="467" spans="1:2" ht="12.75">
      <c r="A467" s="5"/>
      <c r="B467" s="6"/>
    </row>
    <row r="468" spans="1:2" ht="12.75">
      <c r="A468" s="5"/>
      <c r="B468" s="6"/>
    </row>
    <row r="469" spans="1:2" ht="12.75">
      <c r="A469" s="5"/>
      <c r="B469" s="6"/>
    </row>
    <row r="470" spans="1:2" ht="12.75">
      <c r="A470" s="5"/>
      <c r="B470" s="6"/>
    </row>
    <row r="471" spans="1:2" ht="12.75">
      <c r="A471" s="5"/>
      <c r="B471" s="6"/>
    </row>
    <row r="472" spans="1:2" ht="12.75">
      <c r="A472" s="5"/>
      <c r="B472" s="6"/>
    </row>
    <row r="473" spans="1:2" ht="12.75">
      <c r="A473" s="5"/>
      <c r="B473" s="6"/>
    </row>
    <row r="474" spans="1:2" ht="12.75">
      <c r="A474" s="5"/>
      <c r="B474" s="6"/>
    </row>
    <row r="475" spans="1:2" ht="12.75">
      <c r="A475" s="5"/>
      <c r="B475" s="6"/>
    </row>
    <row r="476" spans="1:2" ht="12.75">
      <c r="A476" s="5"/>
      <c r="B476" s="6"/>
    </row>
    <row r="477" spans="1:2" ht="12.75">
      <c r="A477" s="5"/>
      <c r="B477" s="6"/>
    </row>
    <row r="478" spans="1:2" ht="12.75">
      <c r="A478" s="5"/>
      <c r="B478" s="6"/>
    </row>
    <row r="479" spans="1:2" ht="12.75">
      <c r="A479" s="5"/>
      <c r="B479" s="6"/>
    </row>
    <row r="480" spans="1:2" ht="12.75">
      <c r="A480" s="5"/>
      <c r="B480" s="6"/>
    </row>
    <row r="481" spans="1:2" ht="12.75">
      <c r="A481" s="5"/>
      <c r="B481" s="6"/>
    </row>
    <row r="482" spans="1:2" ht="12.75">
      <c r="A482" s="5"/>
      <c r="B482" s="6"/>
    </row>
    <row r="483" spans="1:2" ht="12.75">
      <c r="A483" s="5"/>
      <c r="B483" s="6"/>
    </row>
    <row r="484" spans="1:2" ht="12.75">
      <c r="A484" s="5"/>
      <c r="B484" s="6"/>
    </row>
    <row r="485" spans="1:2" ht="12.75">
      <c r="A485" s="5"/>
      <c r="B485" s="6"/>
    </row>
    <row r="486" spans="1:2" ht="12.75">
      <c r="A486" s="5"/>
      <c r="B486" s="6"/>
    </row>
    <row r="487" spans="1:2" ht="12.75">
      <c r="A487" s="5"/>
      <c r="B487" s="6"/>
    </row>
    <row r="488" spans="1:2" ht="12.75">
      <c r="A488" s="5"/>
      <c r="B488" s="6"/>
    </row>
    <row r="489" spans="1:2" ht="12.75">
      <c r="A489" s="5"/>
      <c r="B489" s="6"/>
    </row>
    <row r="490" spans="1:2" ht="12.75">
      <c r="A490" s="5"/>
      <c r="B490" s="6"/>
    </row>
    <row r="491" spans="1:2" ht="12.75">
      <c r="A491" s="5"/>
      <c r="B491" s="6"/>
    </row>
    <row r="492" spans="1:2" ht="12.75">
      <c r="A492" s="5"/>
      <c r="B492" s="6"/>
    </row>
    <row r="493" spans="1:2" ht="12.75">
      <c r="A493" s="5"/>
      <c r="B493" s="6"/>
    </row>
    <row r="494" spans="1:2" ht="12.75">
      <c r="A494" s="5"/>
      <c r="B494" s="6"/>
    </row>
    <row r="495" spans="1:2" ht="12.75">
      <c r="A495" s="5"/>
      <c r="B495" s="6"/>
    </row>
    <row r="513" spans="1:2" ht="12.75">
      <c r="A513" s="2" t="s">
        <v>53</v>
      </c>
      <c r="B513" s="1"/>
    </row>
    <row r="514" ht="12.75">
      <c r="B514" s="1"/>
    </row>
    <row r="515" spans="1:2" ht="12.75">
      <c r="A515" s="14" t="s">
        <v>54</v>
      </c>
      <c r="B515" s="24">
        <v>37622</v>
      </c>
    </row>
    <row r="516" spans="1:2" ht="12.75">
      <c r="A516" s="9" t="s">
        <v>110</v>
      </c>
      <c r="B516" s="16">
        <f>+B$68</f>
        <v>105213</v>
      </c>
    </row>
    <row r="517" spans="1:2" ht="12.75">
      <c r="A517" s="9"/>
      <c r="B517" s="17"/>
    </row>
    <row r="518" spans="1:2" ht="12.75">
      <c r="A518" s="9" t="s">
        <v>1</v>
      </c>
      <c r="B518" s="20"/>
    </row>
    <row r="519" spans="1:2" ht="12.75">
      <c r="A519" s="10" t="s">
        <v>3</v>
      </c>
      <c r="B519" s="20"/>
    </row>
    <row r="520" spans="1:2" ht="12.75">
      <c r="A520" s="10" t="s">
        <v>74</v>
      </c>
      <c r="B520" s="26"/>
    </row>
    <row r="521" spans="1:2" ht="12.75">
      <c r="A521" s="10" t="s">
        <v>75</v>
      </c>
      <c r="B521" s="20"/>
    </row>
    <row r="522" spans="1:2" ht="12.75">
      <c r="A522" s="10" t="s">
        <v>78</v>
      </c>
      <c r="B522" s="20"/>
    </row>
    <row r="523" spans="1:2" ht="12.75">
      <c r="A523" s="10" t="s">
        <v>79</v>
      </c>
      <c r="B523" s="20"/>
    </row>
    <row r="524" spans="1:2" ht="12.75">
      <c r="A524" s="10" t="s">
        <v>4</v>
      </c>
      <c r="B524" s="20"/>
    </row>
    <row r="525" spans="1:2" ht="12.75">
      <c r="A525" s="10"/>
      <c r="B525" s="20"/>
    </row>
    <row r="526" spans="1:2" ht="12.75">
      <c r="A526" s="9" t="s">
        <v>6</v>
      </c>
      <c r="B526" s="20"/>
    </row>
    <row r="527" spans="1:2" ht="12.75">
      <c r="A527" s="10" t="s">
        <v>97</v>
      </c>
      <c r="B527" s="30"/>
    </row>
    <row r="528" spans="1:2" ht="12.75">
      <c r="A528" s="10" t="s">
        <v>91</v>
      </c>
      <c r="B528" s="20"/>
    </row>
    <row r="529" spans="1:2" ht="12.75">
      <c r="A529" s="10"/>
      <c r="B529" s="20"/>
    </row>
    <row r="530" spans="1:2" ht="12.75">
      <c r="A530" s="9" t="s">
        <v>7</v>
      </c>
      <c r="B530" s="20"/>
    </row>
    <row r="531" spans="1:2" ht="12.75">
      <c r="A531" s="10" t="s">
        <v>55</v>
      </c>
      <c r="B531" s="20"/>
    </row>
    <row r="532" spans="1:2" ht="12.75">
      <c r="A532" s="10" t="s">
        <v>56</v>
      </c>
      <c r="B532" s="20"/>
    </row>
    <row r="533" spans="1:2" ht="12.75">
      <c r="A533" s="10" t="s">
        <v>57</v>
      </c>
      <c r="B533" s="20"/>
    </row>
    <row r="534" spans="1:2" ht="12.75">
      <c r="A534" s="10"/>
      <c r="B534" s="20"/>
    </row>
    <row r="535" spans="1:2" ht="12.75">
      <c r="A535" s="14" t="s">
        <v>58</v>
      </c>
      <c r="B535" s="24">
        <v>37622</v>
      </c>
    </row>
    <row r="536" spans="1:2" ht="12.75">
      <c r="A536" s="9" t="s">
        <v>110</v>
      </c>
      <c r="B536" s="16">
        <f>+B$68</f>
        <v>105213</v>
      </c>
    </row>
    <row r="537" spans="1:2" ht="12.75">
      <c r="A537" s="9"/>
      <c r="B537" s="17"/>
    </row>
    <row r="538" spans="1:2" ht="12.75">
      <c r="A538" s="9" t="s">
        <v>1</v>
      </c>
      <c r="B538" s="20"/>
    </row>
    <row r="539" spans="1:2" ht="12.75">
      <c r="A539" s="10" t="s">
        <v>3</v>
      </c>
      <c r="B539" s="20"/>
    </row>
    <row r="540" spans="1:2" ht="12.75">
      <c r="A540" s="10" t="s">
        <v>74</v>
      </c>
      <c r="B540" s="26"/>
    </row>
    <row r="541" spans="1:2" ht="12.75">
      <c r="A541" s="10" t="s">
        <v>75</v>
      </c>
      <c r="B541" s="20"/>
    </row>
    <row r="542" spans="1:2" ht="12.75">
      <c r="A542" s="10" t="s">
        <v>78</v>
      </c>
      <c r="B542" s="20"/>
    </row>
    <row r="543" spans="1:2" ht="12.75">
      <c r="A543" s="10" t="s">
        <v>79</v>
      </c>
      <c r="B543" s="20"/>
    </row>
    <row r="544" spans="1:2" ht="12.75">
      <c r="A544" s="10" t="s">
        <v>4</v>
      </c>
      <c r="B544" s="20"/>
    </row>
    <row r="545" spans="1:2" ht="12.75">
      <c r="A545" s="10"/>
      <c r="B545" s="20"/>
    </row>
    <row r="546" spans="1:2" ht="12.75">
      <c r="A546" s="9" t="s">
        <v>6</v>
      </c>
      <c r="B546" s="20"/>
    </row>
    <row r="547" spans="1:2" ht="12.75">
      <c r="A547" s="10" t="s">
        <v>97</v>
      </c>
      <c r="B547" s="30"/>
    </row>
    <row r="548" spans="1:2" ht="12.75">
      <c r="A548" s="10" t="s">
        <v>91</v>
      </c>
      <c r="B548" s="20"/>
    </row>
    <row r="549" spans="1:2" ht="12.75">
      <c r="A549" s="10"/>
      <c r="B549" s="20"/>
    </row>
    <row r="550" spans="1:2" ht="12.75">
      <c r="A550" s="9" t="s">
        <v>7</v>
      </c>
      <c r="B550" s="20"/>
    </row>
    <row r="551" spans="1:2" ht="12.75">
      <c r="A551" s="10" t="s">
        <v>59</v>
      </c>
      <c r="B551" s="20"/>
    </row>
    <row r="552" spans="1:2" ht="12.75">
      <c r="A552" s="10" t="s">
        <v>56</v>
      </c>
      <c r="B552" s="20"/>
    </row>
    <row r="553" spans="1:2" ht="12.75">
      <c r="A553" s="10" t="s">
        <v>57</v>
      </c>
      <c r="B553" s="20"/>
    </row>
    <row r="554" spans="1:2" ht="12.75">
      <c r="A554" s="10"/>
      <c r="B554" s="20"/>
    </row>
    <row r="555" spans="1:2" ht="12.75">
      <c r="A555" s="14" t="s">
        <v>60</v>
      </c>
      <c r="B555" s="24">
        <v>37622</v>
      </c>
    </row>
    <row r="556" spans="1:2" ht="12.75">
      <c r="A556" s="10" t="s">
        <v>25</v>
      </c>
      <c r="B556" s="20"/>
    </row>
    <row r="557" spans="1:2" ht="12.75">
      <c r="A557" s="10" t="s">
        <v>26</v>
      </c>
      <c r="B557" s="20"/>
    </row>
    <row r="558" spans="1:2" ht="12.75">
      <c r="A558" s="11" t="s">
        <v>27</v>
      </c>
      <c r="B558" s="25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</sheetData>
  <printOptions/>
  <pageMargins left="0.984251968503937" right="0.75" top="1" bottom="1" header="0" footer="0"/>
  <pageSetup firstPageNumber="49" useFirstPageNumber="1" horizontalDpi="300" verticalDpi="300" orientation="portrait" paperSize="9" r:id="rId2"/>
  <headerFooter alignWithMargins="0">
    <oddHeader>&amp;RCANTABRIA</oddHeader>
    <oddFooter>&amp;CPágina &amp;P</oddFooter>
  </headerFooter>
  <rowBreaks count="7" manualBreakCount="7">
    <brk id="62" max="255" man="1"/>
    <brk id="191" max="255" man="1"/>
    <brk id="255" max="255" man="1"/>
    <brk id="383" max="255" man="1"/>
    <brk id="447" max="255" man="1"/>
    <brk id="511" max="255" man="1"/>
    <brk id="6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3">
      <selection activeCell="A32" sqref="A32:B32"/>
    </sheetView>
  </sheetViews>
  <sheetFormatPr defaultColWidth="11.421875" defaultRowHeight="12.75"/>
  <cols>
    <col min="1" max="1" width="23.421875" style="0" bestFit="1" customWidth="1"/>
    <col min="5" max="5" width="30.00390625" style="0" bestFit="1" customWidth="1"/>
  </cols>
  <sheetData>
    <row r="1" ht="12.75">
      <c r="A1" s="8" t="s">
        <v>2</v>
      </c>
    </row>
    <row r="3" spans="1:3" ht="12.75">
      <c r="A3" t="s">
        <v>62</v>
      </c>
      <c r="B3" s="35">
        <f>C3/C3</f>
        <v>1</v>
      </c>
      <c r="C3" s="37">
        <f>Hoja1!B71</f>
        <v>1815</v>
      </c>
    </row>
    <row r="4" spans="1:3" ht="12.75">
      <c r="A4" s="10" t="s">
        <v>63</v>
      </c>
      <c r="B4" s="35">
        <f>C4/C3</f>
        <v>0.4677685950413223</v>
      </c>
      <c r="C4" s="37">
        <f>Hoja1!B73</f>
        <v>849</v>
      </c>
    </row>
    <row r="5" spans="1:3" ht="12.75">
      <c r="A5" s="10" t="s">
        <v>61</v>
      </c>
      <c r="B5" s="35">
        <f>C5/C3</f>
        <v>0.8314049586776859</v>
      </c>
      <c r="C5" s="37">
        <f>Hoja1!B74</f>
        <v>1509</v>
      </c>
    </row>
    <row r="6" spans="1:3" ht="12.75">
      <c r="A6" s="10" t="s">
        <v>64</v>
      </c>
      <c r="B6" s="35">
        <f>C6/C3</f>
        <v>0.3140495867768595</v>
      </c>
      <c r="C6" s="37">
        <f>Hoja1!B75</f>
        <v>570</v>
      </c>
    </row>
    <row r="7" ht="12.75">
      <c r="C7" s="5"/>
    </row>
    <row r="8" spans="1:3" ht="12.75">
      <c r="A8" s="36" t="s">
        <v>17</v>
      </c>
      <c r="C8" s="5"/>
    </row>
    <row r="9" ht="12.75">
      <c r="C9" s="5"/>
    </row>
    <row r="10" spans="1:3" ht="12.75">
      <c r="A10" t="s">
        <v>62</v>
      </c>
      <c r="B10" s="35">
        <f>C10/C10</f>
        <v>1</v>
      </c>
      <c r="C10" s="37">
        <f>Hoja1!B132</f>
        <v>500</v>
      </c>
    </row>
    <row r="11" spans="1:3" ht="12.75">
      <c r="A11" s="10" t="s">
        <v>63</v>
      </c>
      <c r="B11" s="35">
        <f>C11/C10</f>
        <v>0</v>
      </c>
      <c r="C11" s="37">
        <f>Hoja1!B134</f>
        <v>0</v>
      </c>
    </row>
    <row r="12" spans="1:3" ht="12.75">
      <c r="A12" s="10" t="s">
        <v>61</v>
      </c>
      <c r="B12" s="35">
        <f>C12/C10</f>
        <v>0</v>
      </c>
      <c r="C12" s="37">
        <f>Hoja1!B135</f>
        <v>0</v>
      </c>
    </row>
    <row r="13" spans="1:3" ht="12.75">
      <c r="A13" s="10" t="s">
        <v>64</v>
      </c>
      <c r="B13" s="35">
        <f>C13/C10</f>
        <v>0</v>
      </c>
      <c r="C13" s="37">
        <f>Hoja1!B136</f>
        <v>0</v>
      </c>
    </row>
    <row r="15" ht="12.75">
      <c r="A15" s="36" t="s">
        <v>29</v>
      </c>
    </row>
    <row r="17" spans="1:2" ht="12.75">
      <c r="A17" t="s">
        <v>65</v>
      </c>
      <c r="B17" s="35">
        <f>Hoja1!B201/Hoja1!B199</f>
        <v>0</v>
      </c>
    </row>
    <row r="18" spans="1:2" ht="12.75">
      <c r="A18" t="s">
        <v>66</v>
      </c>
      <c r="B18" s="35">
        <f>1-B17</f>
        <v>1</v>
      </c>
    </row>
    <row r="20" ht="12.75">
      <c r="A20" s="36" t="s">
        <v>30</v>
      </c>
    </row>
    <row r="22" spans="1:7" ht="12.75">
      <c r="A22" t="s">
        <v>62</v>
      </c>
      <c r="B22" s="35">
        <f>C22/C22</f>
        <v>1</v>
      </c>
      <c r="C22" s="7">
        <f>Hoja1!B261</f>
        <v>356</v>
      </c>
      <c r="E22" s="5"/>
      <c r="F22" s="40" t="s">
        <v>70</v>
      </c>
      <c r="G22" s="40" t="s">
        <v>71</v>
      </c>
    </row>
    <row r="23" spans="1:7" ht="12.75">
      <c r="A23" s="10" t="s">
        <v>63</v>
      </c>
      <c r="B23" s="35">
        <f>C23/C22</f>
        <v>0.5028089887640449</v>
      </c>
      <c r="C23" s="7">
        <f>Hoja1!B263</f>
        <v>179</v>
      </c>
      <c r="E23" s="5" t="s">
        <v>67</v>
      </c>
      <c r="F23" s="7">
        <f>Hoja1!B276</f>
        <v>2</v>
      </c>
      <c r="G23" s="7">
        <f>Hoja1!B285</f>
        <v>55</v>
      </c>
    </row>
    <row r="24" spans="1:7" ht="12.75">
      <c r="A24" s="10" t="s">
        <v>61</v>
      </c>
      <c r="B24" s="35">
        <f>C24/C22</f>
        <v>0.7134831460674157</v>
      </c>
      <c r="C24" s="7">
        <f>Hoja1!B264</f>
        <v>254</v>
      </c>
      <c r="E24" s="5" t="s">
        <v>68</v>
      </c>
      <c r="F24" s="7">
        <f>Hoja1!B277</f>
        <v>14</v>
      </c>
      <c r="G24" s="7">
        <f>Hoja1!B286</f>
        <v>243</v>
      </c>
    </row>
    <row r="25" spans="1:7" ht="12.75">
      <c r="A25" s="10" t="s">
        <v>64</v>
      </c>
      <c r="B25" s="35">
        <f>C25/C22</f>
        <v>0.3848314606741573</v>
      </c>
      <c r="C25" s="7">
        <f>Hoja1!B265</f>
        <v>137</v>
      </c>
      <c r="E25" s="5" t="s">
        <v>69</v>
      </c>
      <c r="F25" s="7">
        <f>Hoja1!B279</f>
        <v>0</v>
      </c>
      <c r="G25" s="7">
        <f>Hoja1!B288</f>
        <v>0</v>
      </c>
    </row>
    <row r="26" spans="5:7" ht="12.75">
      <c r="E26" s="5"/>
      <c r="F26" s="41">
        <f>SUM(F23:F25)</f>
        <v>16</v>
      </c>
      <c r="G26" s="41">
        <f>SUM(G23:G25)</f>
        <v>298</v>
      </c>
    </row>
    <row r="27" ht="12.75">
      <c r="A27" s="36" t="s">
        <v>47</v>
      </c>
    </row>
    <row r="29" spans="1:7" ht="12.75">
      <c r="A29" t="s">
        <v>62</v>
      </c>
      <c r="B29" s="35">
        <f>C29/C29</f>
        <v>1</v>
      </c>
      <c r="C29" s="7">
        <f>Hoja1!B390</f>
        <v>1298</v>
      </c>
      <c r="E29" s="5"/>
      <c r="F29" s="40" t="s">
        <v>70</v>
      </c>
      <c r="G29" s="40" t="s">
        <v>71</v>
      </c>
    </row>
    <row r="30" spans="1:7" ht="12.75">
      <c r="A30" s="10"/>
      <c r="B30" s="35"/>
      <c r="C30" s="7">
        <f>Hoja1!B392</f>
        <v>0</v>
      </c>
      <c r="E30" s="5" t="s">
        <v>67</v>
      </c>
      <c r="F30" s="7">
        <f>Hoja1!B406</f>
        <v>2</v>
      </c>
      <c r="G30" s="7">
        <f>Hoja1!B412</f>
        <v>422</v>
      </c>
    </row>
    <row r="31" spans="1:7" ht="12.75">
      <c r="A31" s="10" t="s">
        <v>61</v>
      </c>
      <c r="B31" s="35">
        <f>C31/C29</f>
        <v>0.7503852080123267</v>
      </c>
      <c r="C31" s="7">
        <f>Hoja1!B393</f>
        <v>974</v>
      </c>
      <c r="E31" s="5" t="s">
        <v>68</v>
      </c>
      <c r="F31" s="7">
        <f>Hoja1!B407</f>
        <v>17</v>
      </c>
      <c r="G31" s="7">
        <f>Hoja1!B413</f>
        <v>876</v>
      </c>
    </row>
    <row r="32" spans="1:7" ht="12.75">
      <c r="A32" s="10"/>
      <c r="B32" s="35"/>
      <c r="C32" s="7">
        <f>Hoja1!B394</f>
        <v>0</v>
      </c>
      <c r="E32" s="5" t="s">
        <v>69</v>
      </c>
      <c r="F32" s="6">
        <f>Hoja1!B409</f>
        <v>21</v>
      </c>
      <c r="G32" s="6">
        <f>Hoja1!B415</f>
        <v>3033</v>
      </c>
    </row>
    <row r="33" spans="5:7" ht="12.75">
      <c r="E33" s="5"/>
      <c r="F33" s="42">
        <f>SUM(F30:F32)</f>
        <v>40</v>
      </c>
      <c r="G33" s="42">
        <f>SUM(G30:G32)</f>
        <v>4331</v>
      </c>
    </row>
    <row r="34" ht="12.75">
      <c r="A34" s="36" t="s">
        <v>106</v>
      </c>
    </row>
    <row r="36" spans="1:3" ht="12.75">
      <c r="A36" t="s">
        <v>62</v>
      </c>
      <c r="B36" s="35" t="e">
        <f>C36/C36</f>
        <v>#DIV/0!</v>
      </c>
      <c r="C36" s="37">
        <f>Hoja1!B519</f>
        <v>0</v>
      </c>
    </row>
    <row r="37" spans="1:3" ht="12.75">
      <c r="A37" s="10" t="s">
        <v>63</v>
      </c>
      <c r="B37" s="35" t="e">
        <f>C37/C36</f>
        <v>#DIV/0!</v>
      </c>
      <c r="C37" s="37">
        <f>Hoja1!B521</f>
        <v>0</v>
      </c>
    </row>
    <row r="38" spans="1:3" ht="12.75">
      <c r="A38" s="10" t="s">
        <v>61</v>
      </c>
      <c r="B38" s="35" t="e">
        <f>C38/C36</f>
        <v>#DIV/0!</v>
      </c>
      <c r="C38" s="37">
        <f>Hoja1!B522</f>
        <v>0</v>
      </c>
    </row>
    <row r="39" spans="1:3" ht="12.75">
      <c r="A39" s="10" t="s">
        <v>64</v>
      </c>
      <c r="B39" s="35" t="e">
        <f>C39/C36</f>
        <v>#DIV/0!</v>
      </c>
      <c r="C39" s="37">
        <f>Hoja1!B523</f>
        <v>0</v>
      </c>
    </row>
    <row r="42" ht="12.75">
      <c r="A42" s="36" t="s">
        <v>107</v>
      </c>
    </row>
    <row r="44" spans="1:3" ht="12.75">
      <c r="A44" t="s">
        <v>62</v>
      </c>
      <c r="B44" s="35" t="e">
        <f>C44/C44</f>
        <v>#DIV/0!</v>
      </c>
      <c r="C44" s="37">
        <f>Hoja1!B539</f>
        <v>0</v>
      </c>
    </row>
    <row r="45" spans="1:3" ht="12.75">
      <c r="A45" s="10" t="s">
        <v>63</v>
      </c>
      <c r="B45" s="35" t="e">
        <f>C45/C44</f>
        <v>#DIV/0!</v>
      </c>
      <c r="C45" s="37">
        <f>Hoja1!B541</f>
        <v>0</v>
      </c>
    </row>
    <row r="46" spans="1:3" ht="12.75">
      <c r="A46" s="10" t="s">
        <v>61</v>
      </c>
      <c r="B46" s="35" t="e">
        <f>C46/C44</f>
        <v>#DIV/0!</v>
      </c>
      <c r="C46" s="37">
        <f>Hoja1!B542</f>
        <v>0</v>
      </c>
    </row>
    <row r="47" spans="1:3" ht="12.75">
      <c r="A47" s="10" t="s">
        <v>64</v>
      </c>
      <c r="B47" s="35" t="e">
        <f>C47/C44</f>
        <v>#DIV/0!</v>
      </c>
      <c r="C47" s="37">
        <f>Hoja1!B543</f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GERON02</cp:lastModifiedBy>
  <cp:lastPrinted>2004-04-16T11:59:45Z</cp:lastPrinted>
  <dcterms:created xsi:type="dcterms:W3CDTF">2002-05-20T11:28:24Z</dcterms:created>
  <dcterms:modified xsi:type="dcterms:W3CDTF">2004-06-08T09:25:14Z</dcterms:modified>
  <cp:category/>
  <cp:version/>
  <cp:contentType/>
  <cp:contentStatus/>
</cp:coreProperties>
</file>