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45" windowHeight="48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'Hoja1'!$A$1:$B$586</definedName>
  </definedNames>
  <calcPr fullCalcOnLoad="1"/>
</workbook>
</file>

<file path=xl/sharedStrings.xml><?xml version="1.0" encoding="utf-8"?>
<sst xmlns="http://schemas.openxmlformats.org/spreadsheetml/2006/main" count="224" uniqueCount="101">
  <si>
    <t>1. SERVICIOS DE ATENCION A DOMICILIO</t>
  </si>
  <si>
    <t>Usuarios</t>
  </si>
  <si>
    <t>SERVICIO PUBLICO  DE AYUDA A DOMICILIO</t>
  </si>
  <si>
    <t>Nº de usuarios</t>
  </si>
  <si>
    <t>Usuarios/Pob.&gt;65</t>
  </si>
  <si>
    <t>Usuarios &gt;80 años</t>
  </si>
  <si>
    <t>Usuarios mujeres</t>
  </si>
  <si>
    <t>Usuarios mujeres&gt;80 años</t>
  </si>
  <si>
    <t>Edad media del usuario</t>
  </si>
  <si>
    <t>Población &gt;65 años</t>
  </si>
  <si>
    <t>Coste y financiación</t>
  </si>
  <si>
    <t>Coste/hora del servicio</t>
  </si>
  <si>
    <t xml:space="preserve">Coste/mensual/ usuario </t>
  </si>
  <si>
    <t>% copago</t>
  </si>
  <si>
    <t>Contenido y calidad del servicio</t>
  </si>
  <si>
    <t>Nº de atención dispensadas (año)</t>
  </si>
  <si>
    <t>Nº promedio de horas/ mes/usuario</t>
  </si>
  <si>
    <t>% tiempo empleado en cuidados</t>
  </si>
  <si>
    <t>% tiempo empleado en tareas domésticas</t>
  </si>
  <si>
    <t>Prestación económica para ayuda a domicilio</t>
  </si>
  <si>
    <t>Nº de beneficiarios</t>
  </si>
  <si>
    <t>Gasto anual/ beneficiario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</si>
  <si>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</si>
  <si>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</si>
  <si>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</si>
  <si>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</si>
  <si>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</si>
  <si>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 xml:space="preserve">Coste/anual/ usuario 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</si>
  <si>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</si>
  <si>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</si>
  <si>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</si>
  <si>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</si>
  <si>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</si>
  <si>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Gasto medio anual/beneficiario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</si>
  <si>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</si>
  <si>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</si>
  <si>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</si>
  <si>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</si>
  <si>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</si>
  <si>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</si>
  <si>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</si>
  <si>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</si>
  <si>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Coste anual de una plaza pública</t>
  </si>
  <si>
    <t>Coste anual de una plaza pública psicogeriátrica</t>
  </si>
  <si>
    <t>Prestación económica para Centros de Día</t>
  </si>
  <si>
    <t>CREACION DE EMPLEOS EN SERVICIOS DIURNOS</t>
  </si>
  <si>
    <t>Concertados</t>
  </si>
  <si>
    <t>Propios</t>
  </si>
  <si>
    <t>Nº TOTAL DE CENTROS(1+2)</t>
  </si>
  <si>
    <t>Públicos (propios+concertados)(1)</t>
  </si>
  <si>
    <t>Privados(2)</t>
  </si>
  <si>
    <t>Psicogeriátricos privados</t>
  </si>
  <si>
    <t>Psicogeriátricos públicos(propios+concertados)</t>
  </si>
  <si>
    <t>Nº TOTAL DE PLAZAS  (3+4)</t>
  </si>
  <si>
    <t>Propias</t>
  </si>
  <si>
    <t>Concertadas</t>
  </si>
  <si>
    <t>Públicas (propias+concertadas)(3)</t>
  </si>
  <si>
    <t>Privadas(4)</t>
  </si>
  <si>
    <t>Públicas (propias+concertadas)</t>
  </si>
  <si>
    <t>Privadas</t>
  </si>
  <si>
    <t>Nº DE PLAZAS/CENTRO</t>
  </si>
  <si>
    <t>INDICE DE COBERTURA</t>
  </si>
  <si>
    <t>Total plazas</t>
  </si>
  <si>
    <t>PLAZAS PSICOGERIATRICAS</t>
  </si>
  <si>
    <t>Públicas(propias+concertadas)</t>
  </si>
  <si>
    <t>3. SERVICIOS DE ATENCION RESIDENCIAL</t>
  </si>
  <si>
    <t>CENTROS RESIDENCIALES</t>
  </si>
  <si>
    <t>Coste anual de una plaza pública para dependiente</t>
  </si>
  <si>
    <t>PLAZAS PARA DEPENDIENTES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</si>
  <si>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</si>
  <si>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</si>
  <si>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</si>
  <si>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</si>
  <si>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</si>
  <si>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</si>
  <si>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</si>
  <si>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 xml:space="preserve">Coste anual de una plaza 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</si>
  <si>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</si>
  <si>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</si>
  <si>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</si>
  <si>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</si>
  <si>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</si>
  <si>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</si>
  <si>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SERVICIOS SOCIALES PARA PERSONAS MAYORES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</si>
  <si>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</si>
  <si>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</si>
  <si>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</si>
  <si>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</si>
  <si>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</si>
  <si>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</si>
  <si>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</si>
  <si>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</si>
  <si>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</si>
  <si>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</si>
  <si>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</si>
  <si>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</si>
  <si>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Gasto anual en actividades y mantenimiento </t>
  </si>
  <si>
    <t xml:space="preserve">programa PUA y a Familias para Ayuda a Domicilio) </t>
  </si>
  <si>
    <r>
      <t xml:space="preserve">Usuarios </t>
    </r>
    <r>
      <rPr>
        <sz val="10"/>
        <rFont val="Arial"/>
        <family val="2"/>
      </rPr>
      <t xml:space="preserve">(incluye Ayuda a Domicilio sociosanotaria, Apoyo a personas </t>
    </r>
  </si>
  <si>
    <t>CATALUÑA</t>
  </si>
  <si>
    <t>ENERO DE 2002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</si>
</sst>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 ;\-#,##0.0\ "/>
    <numFmt numFmtId="173" formatCode="0.0%"/>
    <numFmt numFmtId="174" formatCode="#,##0_ ;[Red]\-#,##0\ "/>
    <numFmt numFmtId="175" formatCode="#,##0.00_ ;[Red]\-#,##0.00\ "/>
    <numFmt numFmtId="176" formatCode="_-* #,##0.00\ [$€-1]_-;\-* #,##0.00\ [$€-1]_-;_-* &quot;-&quot;??\ [$€-1]_-"/>
    <numFmt numFmtId="177" formatCode="#,##0_ ;\-#,##0\ 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b/>
      <sz val="9.75"/>
      <name val="Arial"/>
      <family val="2"/>
    </font>
    <font>
      <sz val="9"/>
      <name val="Arial"/>
      <family val="0"/>
    </font>
    <font>
      <b/>
      <sz val="8.25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7" applyNumberFormat="1" applyBorder="1" applyAlignment="1">
      <alignment/>
    </xf>
    <xf numFmtId="4" fontId="0" fillId="2" borderId="7" xfId="20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76" fontId="0" fillId="0" borderId="0" xfId="15" applyAlignment="1">
      <alignment/>
    </xf>
    <xf numFmtId="177" fontId="0" fillId="0" borderId="0" xfId="15" applyNumberFormat="1" applyAlignment="1">
      <alignment/>
    </xf>
    <xf numFmtId="176" fontId="0" fillId="0" borderId="7" xfId="15" applyBorder="1" applyAlignment="1">
      <alignment/>
    </xf>
    <xf numFmtId="176" fontId="0" fillId="2" borderId="7" xfId="15" applyFill="1" applyBorder="1" applyAlignment="1">
      <alignment/>
    </xf>
    <xf numFmtId="176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7" applyNumberFormat="1" applyBorder="1" applyAlignment="1">
      <alignment/>
    </xf>
    <xf numFmtId="176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7" xfId="17" applyNumberForma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" fontId="13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1. Servicio público de Ayuda a Domicilio. Perfil del usuario. Cataluña.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Hoja2!$B$3:$B$6</c:f>
              <c:numCache>
                <c:ptCount val="4"/>
                <c:pt idx="0">
                  <c:v>1</c:v>
                </c:pt>
                <c:pt idx="1">
                  <c:v>0.40999669152266305</c:v>
                </c:pt>
                <c:pt idx="2">
                  <c:v>0.6899956735296363</c:v>
                </c:pt>
                <c:pt idx="3">
                  <c:v>0.7700099254320107</c:v>
                </c:pt>
              </c:numCache>
            </c:numRef>
          </c:val>
          <c:shape val="cylinder"/>
        </c:ser>
        <c:shape val="cylinder"/>
        <c:axId val="17592929"/>
        <c:axId val="24118634"/>
      </c:bar3DChart>
      <c:catAx>
        <c:axId val="17592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118634"/>
        <c:crosses val="autoZero"/>
        <c:auto val="1"/>
        <c:lblOffset val="100"/>
        <c:noMultiLvlLbl val="0"/>
      </c:catAx>
      <c:valAx>
        <c:axId val="2411863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75929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2. Servicio público de Ayuda a Domicilio.
Distribución de funciones.Cataluña .Enero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Hoja1!$A$91:$A$92</c:f>
              <c:strCache/>
            </c:strRef>
          </c:cat>
          <c:val>
            <c:numRef>
              <c:f>Hoja1!$B$91:$B$92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Gráfico 3. Hogares y Clubes.Pérfil del usuario. 
Cataluña. Enero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66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Hoja2!$A$17:$A$18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Hoja2!$B$17:$B$18</c:f>
              <c:numCach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4. Centros de Dia. Dsitribución de centros y plazas según titularidad. Cataluña.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110</c:v>
                </c:pt>
                <c:pt idx="1">
                  <c:v>2324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73</c:v>
                </c:pt>
                <c:pt idx="1">
                  <c:v>341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  <c:pt idx="0">
                  <c:v>283</c:v>
                </c:pt>
                <c:pt idx="1">
                  <c:v>4663</c:v>
                </c:pt>
              </c:numCache>
            </c:numRef>
          </c:val>
          <c:shape val="cylinder"/>
        </c:ser>
        <c:overlap val="100"/>
        <c:shape val="cylinder"/>
        <c:axId val="15741115"/>
        <c:axId val="7452308"/>
      </c:bar3D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52308"/>
        <c:crosses val="autoZero"/>
        <c:auto val="1"/>
        <c:lblOffset val="100"/>
        <c:noMultiLvlLbl val="0"/>
      </c:catAx>
      <c:valAx>
        <c:axId val="7452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1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5. Indice de cobertura de plazas en Centros de Dia. Cataluña.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6425"/>
          <c:y val="0.14625"/>
          <c:w val="0.93575"/>
          <c:h val="0.85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Hoja1!$A$302:$A$304</c:f>
              <c:strCache/>
            </c:strRef>
          </c:cat>
          <c:val>
            <c:numRef>
              <c:f>Hoja1!$B$302:$B$304</c:f>
              <c:numCache/>
            </c:numRef>
          </c:val>
          <c:shape val="cylinder"/>
        </c:ser>
        <c:shape val="cylinder"/>
        <c:axId val="67070773"/>
        <c:axId val="66766046"/>
      </c:bar3D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70707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6. Centros públicos Residenciales. Perfil del usuario.
Cataluña.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Hoja2!$A$29:$A$31</c:f>
              <c:strCache>
                <c:ptCount val="3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</c:strCache>
            </c:strRef>
          </c:cat>
          <c:val>
            <c:numRef>
              <c:f>Hoja2!$B$29:$B$31</c:f>
              <c:numCache>
                <c:ptCount val="3"/>
                <c:pt idx="0">
                  <c:v>1</c:v>
                </c:pt>
                <c:pt idx="1">
                  <c:v>0.9200018945673282</c:v>
                </c:pt>
                <c:pt idx="2">
                  <c:v>0.7500118410458012</c:v>
                </c:pt>
              </c:numCache>
            </c:numRef>
          </c:val>
          <c:shape val="cylinder"/>
        </c:ser>
        <c:shape val="cylinder"/>
        <c:axId val="64023503"/>
        <c:axId val="39340616"/>
      </c:bar3DChart>
      <c:catAx>
        <c:axId val="6402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340616"/>
        <c:crosses val="autoZero"/>
        <c:auto val="1"/>
        <c:lblOffset val="100"/>
        <c:noMultiLvlLbl val="0"/>
      </c:catAx>
      <c:valAx>
        <c:axId val="3934061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402350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7. Centros Residenciales. Dsitribución de centros y plazas según titularidad.Cataluña.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140</c:v>
                </c:pt>
                <c:pt idx="1">
                  <c:v>6261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450</c:v>
                </c:pt>
                <c:pt idx="1">
                  <c:v>10577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579</c:v>
                </c:pt>
                <c:pt idx="1">
                  <c:v>27107</c:v>
                </c:pt>
              </c:numCache>
            </c:numRef>
          </c:val>
          <c:shape val="cylinder"/>
        </c:ser>
        <c:overlap val="100"/>
        <c:shape val="cylinder"/>
        <c:axId val="18521225"/>
        <c:axId val="32473298"/>
      </c:bar3D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73298"/>
        <c:crosses val="autoZero"/>
        <c:auto val="1"/>
        <c:lblOffset val="100"/>
        <c:noMultiLvlLbl val="0"/>
      </c:catAx>
      <c:valAx>
        <c:axId val="32473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21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8. Indice de cobertura de plazas en Centros Residenciales. Cataluña.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6425"/>
          <c:y val="0.19525"/>
          <c:w val="0.93575"/>
          <c:h val="0.80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Hoja1!$A$430:$A$432</c:f>
              <c:strCache/>
            </c:strRef>
          </c:cat>
          <c:val>
            <c:numRef>
              <c:f>Hoja1!$B$430:$B$432</c:f>
              <c:numCache/>
            </c:numRef>
          </c:val>
          <c:shape val="cylinder"/>
        </c:ser>
        <c:shape val="cylinder"/>
        <c:axId val="23824227"/>
        <c:axId val="13091452"/>
      </c:bar3D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91452"/>
        <c:crosses val="autoZero"/>
        <c:auto val="1"/>
        <c:lblOffset val="100"/>
        <c:noMultiLvlLbl val="0"/>
      </c:catAx>
      <c:valAx>
        <c:axId val="130914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238242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101</xdr:row>
      <xdr:rowOff>85725</xdr:rowOff>
    </xdr:from>
    <xdr:to>
      <xdr:col>0</xdr:col>
      <xdr:colOff>4276725</xdr:colOff>
      <xdr:row>114</xdr:row>
      <xdr:rowOff>9525</xdr:rowOff>
    </xdr:to>
    <xdr:graphicFrame>
      <xdr:nvGraphicFramePr>
        <xdr:cNvPr id="1" name="Chart 5"/>
        <xdr:cNvGraphicFramePr/>
      </xdr:nvGraphicFramePr>
      <xdr:xfrm>
        <a:off x="57150" y="17173575"/>
        <a:ext cx="42195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114</xdr:row>
      <xdr:rowOff>47625</xdr:rowOff>
    </xdr:from>
    <xdr:to>
      <xdr:col>0</xdr:col>
      <xdr:colOff>4286250</xdr:colOff>
      <xdr:row>125</xdr:row>
      <xdr:rowOff>95250</xdr:rowOff>
    </xdr:to>
    <xdr:graphicFrame>
      <xdr:nvGraphicFramePr>
        <xdr:cNvPr id="2" name="Chart 7"/>
        <xdr:cNvGraphicFramePr/>
      </xdr:nvGraphicFramePr>
      <xdr:xfrm flipH="1">
        <a:off x="57150" y="19240500"/>
        <a:ext cx="42291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209</xdr:row>
      <xdr:rowOff>0</xdr:rowOff>
    </xdr:from>
    <xdr:to>
      <xdr:col>0</xdr:col>
      <xdr:colOff>4248150</xdr:colOff>
      <xdr:row>224</xdr:row>
      <xdr:rowOff>19050</xdr:rowOff>
    </xdr:to>
    <xdr:graphicFrame>
      <xdr:nvGraphicFramePr>
        <xdr:cNvPr id="3" name="Chart 9"/>
        <xdr:cNvGraphicFramePr/>
      </xdr:nvGraphicFramePr>
      <xdr:xfrm>
        <a:off x="38100" y="34575750"/>
        <a:ext cx="42100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330</xdr:row>
      <xdr:rowOff>76200</xdr:rowOff>
    </xdr:from>
    <xdr:to>
      <xdr:col>0</xdr:col>
      <xdr:colOff>4219575</xdr:colOff>
      <xdr:row>347</xdr:row>
      <xdr:rowOff>19050</xdr:rowOff>
    </xdr:to>
    <xdr:graphicFrame>
      <xdr:nvGraphicFramePr>
        <xdr:cNvPr id="4" name="Chart 11"/>
        <xdr:cNvGraphicFramePr/>
      </xdr:nvGraphicFramePr>
      <xdr:xfrm>
        <a:off x="47625" y="54244875"/>
        <a:ext cx="41719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347</xdr:row>
      <xdr:rowOff>133350</xdr:rowOff>
    </xdr:from>
    <xdr:to>
      <xdr:col>0</xdr:col>
      <xdr:colOff>4238625</xdr:colOff>
      <xdr:row>364</xdr:row>
      <xdr:rowOff>28575</xdr:rowOff>
    </xdr:to>
    <xdr:graphicFrame>
      <xdr:nvGraphicFramePr>
        <xdr:cNvPr id="5" name="Chart 13"/>
        <xdr:cNvGraphicFramePr/>
      </xdr:nvGraphicFramePr>
      <xdr:xfrm>
        <a:off x="38100" y="57054750"/>
        <a:ext cx="420052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459</xdr:row>
      <xdr:rowOff>0</xdr:rowOff>
    </xdr:from>
    <xdr:to>
      <xdr:col>0</xdr:col>
      <xdr:colOff>4200525</xdr:colOff>
      <xdr:row>472</xdr:row>
      <xdr:rowOff>0</xdr:rowOff>
    </xdr:to>
    <xdr:graphicFrame>
      <xdr:nvGraphicFramePr>
        <xdr:cNvPr id="6" name="Chart 15"/>
        <xdr:cNvGraphicFramePr/>
      </xdr:nvGraphicFramePr>
      <xdr:xfrm>
        <a:off x="0" y="75057000"/>
        <a:ext cx="42005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474</xdr:row>
      <xdr:rowOff>0</xdr:rowOff>
    </xdr:from>
    <xdr:to>
      <xdr:col>0</xdr:col>
      <xdr:colOff>4181475</xdr:colOff>
      <xdr:row>490</xdr:row>
      <xdr:rowOff>114300</xdr:rowOff>
    </xdr:to>
    <xdr:graphicFrame>
      <xdr:nvGraphicFramePr>
        <xdr:cNvPr id="7" name="Chart 16"/>
        <xdr:cNvGraphicFramePr/>
      </xdr:nvGraphicFramePr>
      <xdr:xfrm>
        <a:off x="0" y="77485875"/>
        <a:ext cx="418147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492</xdr:row>
      <xdr:rowOff>0</xdr:rowOff>
    </xdr:from>
    <xdr:to>
      <xdr:col>0</xdr:col>
      <xdr:colOff>4210050</xdr:colOff>
      <xdr:row>508</xdr:row>
      <xdr:rowOff>66675</xdr:rowOff>
    </xdr:to>
    <xdr:graphicFrame>
      <xdr:nvGraphicFramePr>
        <xdr:cNvPr id="8" name="Chart 17"/>
        <xdr:cNvGraphicFramePr/>
      </xdr:nvGraphicFramePr>
      <xdr:xfrm>
        <a:off x="0" y="80400525"/>
        <a:ext cx="4210050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4352925</xdr:colOff>
      <xdr:row>50</xdr:row>
      <xdr:rowOff>19050</xdr:rowOff>
    </xdr:from>
    <xdr:to>
      <xdr:col>1</xdr:col>
      <xdr:colOff>762000</xdr:colOff>
      <xdr:row>55</xdr:row>
      <xdr:rowOff>38100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52925" y="884872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8.00390625" style="0" bestFit="1" customWidth="1"/>
    <col min="2" max="2" width="14.421875" style="0" bestFit="1" customWidth="1"/>
    <col min="4" max="5" width="13.7109375" style="0" bestFit="1" customWidth="1"/>
  </cols>
  <sheetData>
    <row r="1" spans="1:2" ht="18">
      <c r="A1" s="5"/>
      <c r="B1" s="6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20.25">
      <c r="A11" s="52" t="s">
        <v>83</v>
      </c>
    </row>
    <row r="12" ht="20.25">
      <c r="A12" s="52"/>
    </row>
    <row r="13" ht="20.25">
      <c r="A13" s="53"/>
    </row>
    <row r="14" ht="20.25">
      <c r="A14" s="54"/>
    </row>
    <row r="15" ht="20.25">
      <c r="A15" s="54"/>
    </row>
    <row r="16" ht="20.25">
      <c r="A16" s="54" t="s">
        <v>99</v>
      </c>
    </row>
    <row r="17" ht="20.25">
      <c r="A17" s="54" t="s">
        <v>100</v>
      </c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3" t="s">
        <v>0</v>
      </c>
    </row>
    <row r="69" spans="6:7" ht="12.75">
      <c r="F69" s="31"/>
      <c r="G69" s="30"/>
    </row>
    <row r="70" spans="1:2" ht="12.75">
      <c r="A70" s="10" t="s">
        <v>2</v>
      </c>
      <c r="B70" s="17">
        <v>37257</v>
      </c>
    </row>
    <row r="71" spans="1:2" ht="12.75">
      <c r="A71" s="14"/>
      <c r="B71" s="15"/>
    </row>
    <row r="72" spans="1:7" ht="12.75">
      <c r="A72" s="11" t="s">
        <v>9</v>
      </c>
      <c r="B72" s="18">
        <v>1107726</v>
      </c>
      <c r="G72" s="2"/>
    </row>
    <row r="73" spans="1:2" ht="12.75">
      <c r="A73" s="11"/>
      <c r="B73" s="19"/>
    </row>
    <row r="74" spans="1:3" ht="12.75">
      <c r="A74" s="11" t="s">
        <v>98</v>
      </c>
      <c r="B74" s="19"/>
      <c r="C74" s="50"/>
    </row>
    <row r="75" spans="1:3" ht="12.75">
      <c r="A75" s="51" t="s">
        <v>97</v>
      </c>
      <c r="B75" s="19"/>
      <c r="C75" s="50"/>
    </row>
    <row r="76" spans="1:3" ht="12.75">
      <c r="A76" s="12" t="s">
        <v>3</v>
      </c>
      <c r="B76" s="20">
        <v>39293</v>
      </c>
      <c r="C76" s="1"/>
    </row>
    <row r="77" spans="1:2" ht="12.75">
      <c r="A77" s="12" t="s">
        <v>4</v>
      </c>
      <c r="B77" s="21">
        <f>(B76/B72)*100</f>
        <v>3.5471768289270087</v>
      </c>
    </row>
    <row r="78" spans="1:2" ht="12.75">
      <c r="A78" s="12" t="s">
        <v>5</v>
      </c>
      <c r="B78" s="20">
        <v>16110</v>
      </c>
    </row>
    <row r="79" spans="1:2" ht="12.75">
      <c r="A79" s="12" t="s">
        <v>6</v>
      </c>
      <c r="B79" s="20">
        <v>27112</v>
      </c>
    </row>
    <row r="80" spans="1:2" ht="12.75">
      <c r="A80" s="12" t="s">
        <v>7</v>
      </c>
      <c r="B80" s="20">
        <v>30256</v>
      </c>
    </row>
    <row r="81" spans="1:2" ht="12.75">
      <c r="A81" s="12" t="s">
        <v>8</v>
      </c>
      <c r="B81" s="20"/>
    </row>
    <row r="82" spans="1:2" ht="12.75">
      <c r="A82" s="12"/>
      <c r="B82" s="22"/>
    </row>
    <row r="83" spans="1:2" ht="12.75">
      <c r="A83" s="11" t="s">
        <v>10</v>
      </c>
      <c r="B83" s="22"/>
    </row>
    <row r="84" spans="1:2" ht="12.75">
      <c r="A84" s="12" t="s">
        <v>11</v>
      </c>
      <c r="B84" s="32">
        <v>9.89</v>
      </c>
    </row>
    <row r="85" spans="1:2" ht="12.75">
      <c r="A85" s="12" t="s">
        <v>12</v>
      </c>
      <c r="B85" s="33">
        <f>B84*B90</f>
        <v>123.625</v>
      </c>
    </row>
    <row r="86" spans="1:2" ht="12.75">
      <c r="A86" s="12" t="s">
        <v>13</v>
      </c>
      <c r="B86" s="23"/>
    </row>
    <row r="87" spans="1:2" ht="12.75">
      <c r="A87" s="12"/>
      <c r="B87" s="22"/>
    </row>
    <row r="88" spans="1:2" ht="12.75">
      <c r="A88" s="11" t="s">
        <v>14</v>
      </c>
      <c r="B88" s="22"/>
    </row>
    <row r="89" spans="1:2" ht="12.75">
      <c r="A89" s="12" t="s">
        <v>15</v>
      </c>
      <c r="B89" s="20">
        <v>3414531</v>
      </c>
    </row>
    <row r="90" spans="1:2" ht="12.75">
      <c r="A90" s="12" t="s">
        <v>16</v>
      </c>
      <c r="B90" s="49">
        <v>12.5</v>
      </c>
    </row>
    <row r="91" spans="1:2" ht="12.75">
      <c r="A91" s="12" t="s">
        <v>17</v>
      </c>
      <c r="B91" s="22">
        <v>84</v>
      </c>
    </row>
    <row r="92" spans="1:2" ht="12.75">
      <c r="A92" s="12" t="s">
        <v>18</v>
      </c>
      <c r="B92" s="22">
        <v>16</v>
      </c>
    </row>
    <row r="93" spans="1:2" ht="12.75">
      <c r="A93" s="12"/>
      <c r="B93" s="22"/>
    </row>
    <row r="94" spans="1:2" ht="12.75">
      <c r="A94" s="11" t="s">
        <v>19</v>
      </c>
      <c r="B94" s="22"/>
    </row>
    <row r="95" spans="1:2" ht="12.75">
      <c r="A95" s="12" t="s">
        <v>20</v>
      </c>
      <c r="B95" s="22">
        <v>245</v>
      </c>
    </row>
    <row r="96" spans="1:2" ht="12.75">
      <c r="A96" s="12" t="s">
        <v>21</v>
      </c>
      <c r="B96" s="32">
        <v>3268</v>
      </c>
    </row>
    <row r="97" spans="1:2" ht="12.75">
      <c r="A97" s="12" t="s">
        <v>25</v>
      </c>
      <c r="B97" s="22">
        <v>191100</v>
      </c>
    </row>
    <row r="98" spans="1:2" ht="12.75">
      <c r="A98" s="12"/>
      <c r="B98" s="22"/>
    </row>
    <row r="99" spans="1:2" ht="12.75">
      <c r="A99" s="16" t="s">
        <v>22</v>
      </c>
      <c r="B99" s="24"/>
    </row>
    <row r="100" spans="1:2" ht="12.75">
      <c r="A100" s="35" t="s">
        <v>23</v>
      </c>
      <c r="B100" s="36"/>
    </row>
    <row r="101" spans="1:2" ht="12.75">
      <c r="A101" s="13" t="s">
        <v>24</v>
      </c>
      <c r="B101" s="25">
        <v>123</v>
      </c>
    </row>
    <row r="102" spans="1:2" ht="12.75">
      <c r="A102" s="7"/>
      <c r="B102" s="9"/>
    </row>
    <row r="103" spans="1:2" ht="12.75">
      <c r="A103" s="7"/>
      <c r="B103" s="9"/>
    </row>
    <row r="104" spans="1:2" ht="12.75">
      <c r="A104" s="7"/>
      <c r="B104" s="9"/>
    </row>
    <row r="105" spans="1:2" ht="12.75">
      <c r="A105" s="7"/>
      <c r="B105" s="9"/>
    </row>
    <row r="106" spans="1:2" ht="12.75">
      <c r="A106" s="7"/>
      <c r="B106" s="9"/>
    </row>
    <row r="107" spans="1:2" ht="12.75">
      <c r="A107" s="7"/>
      <c r="B107" s="9"/>
    </row>
    <row r="108" spans="1:2" ht="12.75">
      <c r="A108" s="7"/>
      <c r="B108" s="9"/>
    </row>
    <row r="109" spans="1:2" ht="12.75">
      <c r="A109" s="7"/>
      <c r="B109" s="9"/>
    </row>
    <row r="110" spans="1:2" ht="12.75">
      <c r="A110" s="7"/>
      <c r="B110" s="9"/>
    </row>
    <row r="111" spans="1:2" ht="12.75">
      <c r="A111" s="7"/>
      <c r="B111" s="9"/>
    </row>
    <row r="112" spans="1:2" ht="12.75">
      <c r="A112" s="7"/>
      <c r="B112" s="9"/>
    </row>
    <row r="113" spans="1:2" ht="12.75">
      <c r="A113" s="7"/>
      <c r="B113" s="9"/>
    </row>
    <row r="114" spans="1:2" ht="12.75">
      <c r="A114" s="7"/>
      <c r="B114" s="9"/>
    </row>
    <row r="115" spans="1:2" ht="12.75">
      <c r="A115" s="7"/>
      <c r="B115" s="9"/>
    </row>
    <row r="116" spans="1:2" ht="12.75">
      <c r="A116" s="7"/>
      <c r="B116" s="9"/>
    </row>
    <row r="117" spans="1:2" ht="12.75">
      <c r="A117" s="7"/>
      <c r="B117" s="9"/>
    </row>
    <row r="118" spans="1:2" ht="12.75">
      <c r="A118" s="7"/>
      <c r="B118" s="9"/>
    </row>
    <row r="119" spans="1:2" ht="12.75">
      <c r="A119" s="7"/>
      <c r="B119" s="9"/>
    </row>
    <row r="120" spans="1:2" ht="12.75">
      <c r="A120" s="7"/>
      <c r="B120" s="9"/>
    </row>
    <row r="121" spans="1:2" ht="12.75">
      <c r="A121" s="7"/>
      <c r="B121" s="9"/>
    </row>
    <row r="122" spans="1:2" ht="12.75">
      <c r="A122" s="7"/>
      <c r="B122" s="9"/>
    </row>
    <row r="123" spans="1:2" ht="12.75">
      <c r="A123" s="7"/>
      <c r="B123" s="9"/>
    </row>
    <row r="124" spans="1:2" ht="12.75">
      <c r="A124" s="7"/>
      <c r="B124" s="9"/>
    </row>
    <row r="125" spans="1:2" ht="12.75">
      <c r="A125" s="7"/>
      <c r="B125" s="9"/>
    </row>
    <row r="126" spans="1:2" ht="12.75">
      <c r="A126" s="7"/>
      <c r="B126" s="9"/>
    </row>
    <row r="127" spans="1:2" ht="12.75">
      <c r="A127" s="7"/>
      <c r="B127" s="9"/>
    </row>
    <row r="128" spans="1:2" ht="12.75">
      <c r="A128" s="7"/>
      <c r="B128" s="9"/>
    </row>
    <row r="129" spans="1:2" ht="12.75">
      <c r="A129" s="7"/>
      <c r="B129" s="9"/>
    </row>
    <row r="130" spans="1:2" ht="12.75">
      <c r="A130" s="7"/>
      <c r="B130" s="9"/>
    </row>
    <row r="131" spans="1:2" ht="12.75">
      <c r="A131" s="7"/>
      <c r="B131" s="9"/>
    </row>
    <row r="132" spans="1:2" ht="12.75">
      <c r="A132" s="7"/>
      <c r="B132" s="9"/>
    </row>
    <row r="133" spans="1:2" ht="12.75">
      <c r="A133" s="7"/>
      <c r="B133" s="9"/>
    </row>
    <row r="134" spans="1:2" ht="12.75">
      <c r="A134" s="7"/>
      <c r="B134" s="9"/>
    </row>
    <row r="135" spans="1:2" ht="12.75">
      <c r="A135" s="7"/>
      <c r="B135" s="9"/>
    </row>
    <row r="136" spans="1:2" ht="12.75">
      <c r="A136" s="16" t="s">
        <v>26</v>
      </c>
      <c r="B136" s="24"/>
    </row>
    <row r="137" spans="1:2" ht="12.75">
      <c r="A137" s="12"/>
      <c r="B137" s="22"/>
    </row>
    <row r="138" spans="1:2" ht="12.75">
      <c r="A138" s="11" t="s">
        <v>1</v>
      </c>
      <c r="B138" s="22"/>
    </row>
    <row r="139" spans="1:2" ht="12.75">
      <c r="A139" s="12" t="s">
        <v>3</v>
      </c>
      <c r="B139" s="20">
        <v>6569</v>
      </c>
    </row>
    <row r="140" spans="1:2" ht="12.75">
      <c r="A140" s="12" t="s">
        <v>4</v>
      </c>
      <c r="B140" s="21">
        <f>(B139/B72)*100</f>
        <v>0.593016684631398</v>
      </c>
    </row>
    <row r="141" spans="1:2" ht="12.75">
      <c r="A141" s="12" t="s">
        <v>5</v>
      </c>
      <c r="B141" s="20"/>
    </row>
    <row r="142" spans="1:2" ht="12.75">
      <c r="A142" s="12" t="s">
        <v>6</v>
      </c>
      <c r="B142" s="20"/>
    </row>
    <row r="143" spans="1:2" ht="12.75">
      <c r="A143" s="12" t="s">
        <v>7</v>
      </c>
      <c r="B143" s="20"/>
    </row>
    <row r="144" spans="1:2" ht="12.75">
      <c r="A144" s="12" t="s">
        <v>8</v>
      </c>
      <c r="B144" s="20"/>
    </row>
    <row r="145" spans="1:2" ht="12.75">
      <c r="A145" s="12"/>
      <c r="B145" s="22"/>
    </row>
    <row r="146" spans="1:2" ht="12.75">
      <c r="A146" s="11" t="s">
        <v>10</v>
      </c>
      <c r="B146" s="22"/>
    </row>
    <row r="147" spans="1:2" ht="12.75">
      <c r="A147" s="12" t="s">
        <v>27</v>
      </c>
      <c r="B147" s="32">
        <v>153.76</v>
      </c>
    </row>
    <row r="148" spans="1:2" ht="12.75">
      <c r="A148" s="12" t="s">
        <v>13</v>
      </c>
      <c r="B148" s="23"/>
    </row>
    <row r="149" spans="1:2" ht="12.75">
      <c r="A149" s="12"/>
      <c r="B149" s="22"/>
    </row>
    <row r="150" spans="1:2" ht="12.75">
      <c r="A150" s="16" t="s">
        <v>28</v>
      </c>
      <c r="B150" s="24"/>
    </row>
    <row r="151" spans="1:2" ht="12.75">
      <c r="A151" s="12" t="s">
        <v>23</v>
      </c>
      <c r="B151" s="22"/>
    </row>
    <row r="152" spans="1:2" ht="12.75">
      <c r="A152" s="13" t="s">
        <v>24</v>
      </c>
      <c r="B152" s="25"/>
    </row>
    <row r="153" spans="1:2" ht="12.75">
      <c r="A153" s="16" t="s">
        <v>29</v>
      </c>
      <c r="B153" s="26">
        <v>37257</v>
      </c>
    </row>
    <row r="154" spans="1:2" ht="12.75">
      <c r="A154" s="12"/>
      <c r="B154" s="22"/>
    </row>
    <row r="155" spans="1:2" ht="12.75">
      <c r="A155" s="11" t="s">
        <v>30</v>
      </c>
      <c r="B155" s="22"/>
    </row>
    <row r="156" spans="1:2" ht="12.75">
      <c r="A156" s="12" t="s">
        <v>23</v>
      </c>
      <c r="B156" s="22">
        <v>1527</v>
      </c>
    </row>
    <row r="157" spans="1:2" ht="12.75">
      <c r="A157" s="11" t="s">
        <v>31</v>
      </c>
      <c r="B157" s="22"/>
    </row>
    <row r="158" spans="1:2" ht="12.75">
      <c r="A158" s="12" t="s">
        <v>23</v>
      </c>
      <c r="B158" s="22"/>
    </row>
    <row r="159" spans="1:2" ht="12.75">
      <c r="A159" s="12" t="s">
        <v>24</v>
      </c>
      <c r="B159" s="22"/>
    </row>
    <row r="160" spans="1:2" ht="12.75">
      <c r="A160" s="11" t="s">
        <v>32</v>
      </c>
      <c r="B160" s="22"/>
    </row>
    <row r="161" spans="1:2" ht="12.75">
      <c r="A161" s="12" t="s">
        <v>20</v>
      </c>
      <c r="B161" s="22"/>
    </row>
    <row r="162" spans="1:2" ht="12.75">
      <c r="A162" s="12" t="s">
        <v>33</v>
      </c>
      <c r="B162" s="32"/>
    </row>
    <row r="163" spans="1:2" ht="12.75">
      <c r="A163" s="11" t="s">
        <v>34</v>
      </c>
      <c r="B163" s="22"/>
    </row>
    <row r="164" spans="1:2" ht="12.75">
      <c r="A164" s="12" t="s">
        <v>20</v>
      </c>
      <c r="B164" s="22">
        <v>6286</v>
      </c>
    </row>
    <row r="165" spans="1:2" ht="12.75">
      <c r="A165" s="12" t="s">
        <v>33</v>
      </c>
      <c r="B165" s="32">
        <v>2767.61</v>
      </c>
    </row>
    <row r="166" spans="1:2" ht="12.75">
      <c r="A166" s="12"/>
      <c r="B166" s="22"/>
    </row>
    <row r="167" spans="1:2" ht="12.75">
      <c r="A167" s="16" t="s">
        <v>35</v>
      </c>
      <c r="B167" s="24"/>
    </row>
    <row r="168" spans="1:2" ht="12.75">
      <c r="A168" s="12" t="s">
        <v>36</v>
      </c>
      <c r="B168" s="22"/>
    </row>
    <row r="169" spans="1:2" ht="12.75">
      <c r="A169" s="12" t="s">
        <v>37</v>
      </c>
      <c r="B169" s="22"/>
    </row>
    <row r="170" spans="1:2" ht="12.75">
      <c r="A170" s="13" t="s">
        <v>38</v>
      </c>
      <c r="B170" s="27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spans="1:2" ht="12.75">
      <c r="A198" s="3" t="s">
        <v>39</v>
      </c>
      <c r="B198" s="2"/>
    </row>
    <row r="199" ht="12.75">
      <c r="B199" s="2"/>
    </row>
    <row r="200" spans="1:2" ht="12.75">
      <c r="A200" s="16" t="s">
        <v>40</v>
      </c>
      <c r="B200" s="26">
        <v>37257</v>
      </c>
    </row>
    <row r="201" spans="1:2" ht="12.75">
      <c r="A201" s="12"/>
      <c r="B201" s="22"/>
    </row>
    <row r="202" spans="1:2" ht="12.75">
      <c r="A202" s="11" t="s">
        <v>1</v>
      </c>
      <c r="B202" s="22"/>
    </row>
    <row r="203" spans="1:2" ht="12.75">
      <c r="A203" s="12" t="s">
        <v>3</v>
      </c>
      <c r="B203" s="22">
        <v>500000</v>
      </c>
    </row>
    <row r="204" spans="1:2" ht="12.75">
      <c r="A204" s="12" t="s">
        <v>4</v>
      </c>
      <c r="B204" s="28">
        <f>(B203/B72)*100</f>
        <v>45.13751595611189</v>
      </c>
    </row>
    <row r="205" spans="1:2" ht="12.75">
      <c r="A205" s="12" t="s">
        <v>6</v>
      </c>
      <c r="B205" s="22">
        <v>300000</v>
      </c>
    </row>
    <row r="206" spans="1:2" ht="12.75">
      <c r="A206" s="12" t="s">
        <v>8</v>
      </c>
      <c r="B206" s="22">
        <v>69</v>
      </c>
    </row>
    <row r="207" spans="1:2" ht="12.75">
      <c r="A207" s="12"/>
      <c r="B207" s="22"/>
    </row>
    <row r="208" spans="1:5" ht="12.75">
      <c r="A208" s="14" t="s">
        <v>96</v>
      </c>
      <c r="B208" s="34">
        <v>1980000</v>
      </c>
      <c r="D208" s="45"/>
      <c r="E208" s="45"/>
    </row>
    <row r="209" spans="1:2" ht="12.75">
      <c r="A209" s="38"/>
      <c r="B209" s="40"/>
    </row>
    <row r="210" spans="1:2" ht="12.75">
      <c r="A210" s="38"/>
      <c r="B210" s="40"/>
    </row>
    <row r="211" spans="1:2" ht="12.75">
      <c r="A211" s="38"/>
      <c r="B211" s="40"/>
    </row>
    <row r="212" spans="1:2" ht="12.75">
      <c r="A212" s="38"/>
      <c r="B212" s="40"/>
    </row>
    <row r="213" spans="1:2" ht="12.75">
      <c r="A213" s="38"/>
      <c r="B213" s="40"/>
    </row>
    <row r="214" spans="1:2" ht="12.75">
      <c r="A214" s="38"/>
      <c r="B214" s="40"/>
    </row>
    <row r="215" spans="1:2" ht="12.75">
      <c r="A215" s="38"/>
      <c r="B215" s="40"/>
    </row>
    <row r="216" spans="1:2" ht="12.75">
      <c r="A216" s="38"/>
      <c r="B216" s="40"/>
    </row>
    <row r="217" spans="1:2" ht="12.75">
      <c r="A217" s="38"/>
      <c r="B217" s="40"/>
    </row>
    <row r="218" spans="1:2" ht="12.75">
      <c r="A218" s="38"/>
      <c r="B218" s="40"/>
    </row>
    <row r="219" spans="1:2" ht="12.75">
      <c r="A219" s="38"/>
      <c r="B219" s="40"/>
    </row>
    <row r="220" spans="1:2" ht="12.75">
      <c r="A220" s="38"/>
      <c r="B220" s="40"/>
    </row>
    <row r="221" spans="1:2" ht="12.75">
      <c r="A221" s="38"/>
      <c r="B221" s="40"/>
    </row>
    <row r="222" spans="1:2" ht="12.75">
      <c r="A222" s="38"/>
      <c r="B222" s="40"/>
    </row>
    <row r="223" spans="1:2" ht="12.75">
      <c r="A223" s="38"/>
      <c r="B223" s="40"/>
    </row>
    <row r="224" spans="1:2" ht="12.75">
      <c r="A224" s="38"/>
      <c r="B224" s="40"/>
    </row>
    <row r="225" spans="1:2" ht="12.75">
      <c r="A225" s="38"/>
      <c r="B225" s="9"/>
    </row>
    <row r="226" spans="1:2" ht="12.75">
      <c r="A226" s="12"/>
      <c r="B226" s="9"/>
    </row>
    <row r="227" spans="1:2" ht="12.75">
      <c r="A227" s="7"/>
      <c r="B227" s="9"/>
    </row>
    <row r="228" spans="1:2" ht="12.75">
      <c r="A228" s="7"/>
      <c r="B228" s="9"/>
    </row>
    <row r="229" spans="1:2" ht="12.75">
      <c r="A229" s="7"/>
      <c r="B229" s="9"/>
    </row>
    <row r="230" spans="1:2" ht="12.75">
      <c r="A230" s="7"/>
      <c r="B230" s="9"/>
    </row>
    <row r="231" spans="1:2" ht="12.75">
      <c r="A231" s="7"/>
      <c r="B231" s="9"/>
    </row>
    <row r="232" spans="1:2" ht="12.75">
      <c r="A232" s="7"/>
      <c r="B232" s="9"/>
    </row>
    <row r="233" spans="1:2" ht="12.75">
      <c r="A233" s="7"/>
      <c r="B233" s="9"/>
    </row>
    <row r="234" spans="1:2" ht="12.75">
      <c r="A234" s="7"/>
      <c r="B234" s="9"/>
    </row>
    <row r="235" spans="1:2" ht="12.75">
      <c r="A235" s="7"/>
      <c r="B235" s="9"/>
    </row>
    <row r="236" spans="1:2" ht="12.75">
      <c r="A236" s="7"/>
      <c r="B236" s="9"/>
    </row>
    <row r="237" spans="1:2" ht="12.75">
      <c r="A237" s="7"/>
      <c r="B237" s="9"/>
    </row>
    <row r="238" spans="1:2" ht="12.75">
      <c r="A238" s="7"/>
      <c r="B238" s="9"/>
    </row>
    <row r="239" spans="1:2" ht="12.75">
      <c r="A239" s="7"/>
      <c r="B239" s="9"/>
    </row>
    <row r="240" spans="1:2" ht="12.75">
      <c r="A240" s="7"/>
      <c r="B240" s="9"/>
    </row>
    <row r="241" spans="1:2" ht="12.75">
      <c r="A241" s="7"/>
      <c r="B241" s="9"/>
    </row>
    <row r="242" spans="1:2" ht="12.75">
      <c r="A242" s="7"/>
      <c r="B242" s="9"/>
    </row>
    <row r="243" spans="1:2" ht="12.75">
      <c r="A243" s="7"/>
      <c r="B243" s="9"/>
    </row>
    <row r="244" spans="1:2" ht="12.75">
      <c r="A244" s="7"/>
      <c r="B244" s="9"/>
    </row>
    <row r="245" spans="1:2" ht="12.75">
      <c r="A245" s="7"/>
      <c r="B245" s="9"/>
    </row>
    <row r="246" spans="1:2" ht="12.75">
      <c r="A246" s="7"/>
      <c r="B246" s="9"/>
    </row>
    <row r="247" spans="1:2" ht="12.75">
      <c r="A247" s="7"/>
      <c r="B247" s="9"/>
    </row>
    <row r="248" spans="1:2" ht="12.75">
      <c r="A248" s="7"/>
      <c r="B248" s="9"/>
    </row>
    <row r="249" spans="1:2" ht="12.75">
      <c r="A249" s="7"/>
      <c r="B249" s="9"/>
    </row>
    <row r="250" spans="1:2" ht="12.75">
      <c r="A250" s="7"/>
      <c r="B250" s="9"/>
    </row>
    <row r="251" spans="1:2" ht="12.75">
      <c r="A251" s="7"/>
      <c r="B251" s="9"/>
    </row>
    <row r="252" spans="1:2" ht="12.75">
      <c r="A252" s="7"/>
      <c r="B252" s="9"/>
    </row>
    <row r="253" spans="1:2" ht="12.75">
      <c r="A253" s="7"/>
      <c r="B253" s="9"/>
    </row>
    <row r="254" spans="1:2" ht="12.75">
      <c r="A254" s="7"/>
      <c r="B254" s="9"/>
    </row>
    <row r="255" spans="1:2" ht="12.75">
      <c r="A255" s="7"/>
      <c r="B255" s="9"/>
    </row>
    <row r="256" spans="1:2" ht="12.75">
      <c r="A256" s="7"/>
      <c r="B256" s="9"/>
    </row>
    <row r="257" spans="1:2" ht="12.75">
      <c r="A257" s="7"/>
      <c r="B257" s="9"/>
    </row>
    <row r="258" spans="1:2" ht="12.75">
      <c r="A258" s="7"/>
      <c r="B258" s="9"/>
    </row>
    <row r="259" spans="1:2" ht="12.75">
      <c r="A259" s="7"/>
      <c r="B259" s="9"/>
    </row>
    <row r="260" spans="1:2" ht="12.75">
      <c r="A260" s="7"/>
      <c r="B260" s="9"/>
    </row>
    <row r="261" spans="1:2" ht="12.75">
      <c r="A261" s="7"/>
      <c r="B261" s="9"/>
    </row>
    <row r="262" spans="1:2" ht="12.75">
      <c r="A262" s="7"/>
      <c r="B262" s="9"/>
    </row>
    <row r="263" spans="1:2" ht="12.75">
      <c r="A263" s="7"/>
      <c r="B263" s="9"/>
    </row>
    <row r="264" spans="1:2" ht="12.75">
      <c r="A264" s="7"/>
      <c r="B264" s="9"/>
    </row>
    <row r="265" spans="1:2" ht="12.75">
      <c r="A265" s="16" t="s">
        <v>41</v>
      </c>
      <c r="B265" s="26">
        <v>37257</v>
      </c>
    </row>
    <row r="266" spans="1:2" ht="12.75">
      <c r="A266" s="12"/>
      <c r="B266" s="22"/>
    </row>
    <row r="267" spans="1:2" ht="12.75">
      <c r="A267" s="11" t="s">
        <v>1</v>
      </c>
      <c r="B267" s="22"/>
    </row>
    <row r="268" spans="1:2" ht="12.75">
      <c r="A268" s="12" t="s">
        <v>3</v>
      </c>
      <c r="B268" s="22">
        <v>3267</v>
      </c>
    </row>
    <row r="269" spans="1:2" ht="12.75">
      <c r="A269" s="12" t="s">
        <v>4</v>
      </c>
      <c r="B269" s="28">
        <f>(B268/B72)*100</f>
        <v>0.29492852925723506</v>
      </c>
    </row>
    <row r="270" spans="1:2" ht="12.75">
      <c r="A270" s="12" t="s">
        <v>5</v>
      </c>
      <c r="B270" s="22"/>
    </row>
    <row r="271" spans="1:2" ht="12.75">
      <c r="A271" s="12" t="s">
        <v>6</v>
      </c>
      <c r="B271" s="22"/>
    </row>
    <row r="272" spans="1:2" ht="12.75">
      <c r="A272" s="12" t="s">
        <v>7</v>
      </c>
      <c r="B272" s="22"/>
    </row>
    <row r="273" spans="1:2" ht="12.75">
      <c r="A273" s="12" t="s">
        <v>8</v>
      </c>
      <c r="B273" s="22"/>
    </row>
    <row r="274" spans="1:2" ht="12.75">
      <c r="A274" s="12"/>
      <c r="B274" s="22"/>
    </row>
    <row r="275" spans="1:2" ht="12.75">
      <c r="A275" s="11" t="s">
        <v>10</v>
      </c>
      <c r="B275" s="22"/>
    </row>
    <row r="276" spans="1:2" ht="12.75">
      <c r="A276" s="12" t="s">
        <v>42</v>
      </c>
      <c r="B276" s="32">
        <v>5015.47</v>
      </c>
    </row>
    <row r="277" spans="1:2" ht="12.75">
      <c r="A277" s="12" t="s">
        <v>43</v>
      </c>
      <c r="B277" s="32">
        <v>8223.72</v>
      </c>
    </row>
    <row r="278" spans="1:2" ht="12.75">
      <c r="A278" s="12" t="s">
        <v>13</v>
      </c>
      <c r="B278" s="22">
        <v>24</v>
      </c>
    </row>
    <row r="279" spans="1:2" ht="12.75">
      <c r="A279" s="12"/>
      <c r="B279" s="22"/>
    </row>
    <row r="280" spans="1:2" ht="12.75">
      <c r="A280" s="11" t="s">
        <v>14</v>
      </c>
      <c r="B280" s="22"/>
    </row>
    <row r="281" spans="1:2" ht="12.75">
      <c r="A281" s="12"/>
      <c r="B281" s="22"/>
    </row>
    <row r="282" spans="1:2" ht="12.75">
      <c r="A282" s="12" t="s">
        <v>48</v>
      </c>
      <c r="B282" s="29">
        <f>B285+B286</f>
        <v>466</v>
      </c>
    </row>
    <row r="283" spans="1:2" ht="12.75">
      <c r="A283" s="12" t="s">
        <v>47</v>
      </c>
      <c r="B283" s="22">
        <v>110</v>
      </c>
    </row>
    <row r="284" spans="1:2" ht="12.75">
      <c r="A284" s="12" t="s">
        <v>46</v>
      </c>
      <c r="B284" s="22">
        <v>73</v>
      </c>
    </row>
    <row r="285" spans="1:2" ht="12.75">
      <c r="A285" s="12" t="s">
        <v>49</v>
      </c>
      <c r="B285" s="18">
        <f>B283+B284</f>
        <v>183</v>
      </c>
    </row>
    <row r="286" spans="1:2" ht="12.75">
      <c r="A286" s="12" t="s">
        <v>50</v>
      </c>
      <c r="B286" s="22">
        <v>283</v>
      </c>
    </row>
    <row r="287" spans="1:2" ht="12.75">
      <c r="A287" s="12"/>
      <c r="B287" s="22"/>
    </row>
    <row r="288" spans="1:2" ht="12.75">
      <c r="A288" s="12" t="s">
        <v>52</v>
      </c>
      <c r="B288" s="22">
        <v>41</v>
      </c>
    </row>
    <row r="289" spans="1:2" ht="12.75">
      <c r="A289" s="12" t="s">
        <v>51</v>
      </c>
      <c r="B289" s="22"/>
    </row>
    <row r="290" spans="1:2" ht="12.75">
      <c r="A290" s="12"/>
      <c r="B290" s="22"/>
    </row>
    <row r="291" spans="1:2" ht="12.75">
      <c r="A291" s="12" t="s">
        <v>53</v>
      </c>
      <c r="B291" s="29">
        <f>B294+B295</f>
        <v>7328</v>
      </c>
    </row>
    <row r="292" spans="1:2" ht="12.75">
      <c r="A292" s="12" t="s">
        <v>54</v>
      </c>
      <c r="B292" s="22">
        <v>2324</v>
      </c>
    </row>
    <row r="293" spans="1:2" ht="12.75">
      <c r="A293" s="12" t="s">
        <v>55</v>
      </c>
      <c r="B293" s="22">
        <v>341</v>
      </c>
    </row>
    <row r="294" spans="1:2" ht="12.75">
      <c r="A294" s="12" t="s">
        <v>56</v>
      </c>
      <c r="B294" s="18">
        <f>B293+B292</f>
        <v>2665</v>
      </c>
    </row>
    <row r="295" spans="1:2" ht="12.75">
      <c r="A295" s="12" t="s">
        <v>57</v>
      </c>
      <c r="B295" s="22">
        <v>4663</v>
      </c>
    </row>
    <row r="296" spans="1:2" ht="12.75">
      <c r="A296" s="12"/>
      <c r="B296" s="22"/>
    </row>
    <row r="297" spans="1:2" ht="12.75">
      <c r="A297" s="12" t="s">
        <v>60</v>
      </c>
      <c r="B297" s="22"/>
    </row>
    <row r="298" spans="1:2" ht="12.75">
      <c r="A298" s="12" t="s">
        <v>58</v>
      </c>
      <c r="B298" s="18">
        <f>B294/B285</f>
        <v>14.562841530054644</v>
      </c>
    </row>
    <row r="299" spans="1:2" ht="12.75">
      <c r="A299" s="12" t="s">
        <v>59</v>
      </c>
      <c r="B299" s="18">
        <f>B295/B286</f>
        <v>16.47703180212014</v>
      </c>
    </row>
    <row r="300" spans="1:2" ht="12.75">
      <c r="A300" s="12"/>
      <c r="B300" s="22"/>
    </row>
    <row r="301" spans="1:2" ht="12.75">
      <c r="A301" s="12" t="s">
        <v>61</v>
      </c>
      <c r="B301" s="22"/>
    </row>
    <row r="302" spans="1:2" ht="12.75">
      <c r="A302" s="12" t="s">
        <v>62</v>
      </c>
      <c r="B302" s="28">
        <f>(B291/B72)*100</f>
        <v>0.6615354338527758</v>
      </c>
    </row>
    <row r="303" spans="1:2" ht="12.75">
      <c r="A303" s="12" t="s">
        <v>95</v>
      </c>
      <c r="B303" s="28">
        <f>(B294/B72)*100</f>
        <v>0.2405829600460764</v>
      </c>
    </row>
    <row r="304" spans="1:2" ht="12.75">
      <c r="A304" s="12" t="s">
        <v>59</v>
      </c>
      <c r="B304" s="28">
        <f>(B295/B72)*100</f>
        <v>0.4209524738066995</v>
      </c>
    </row>
    <row r="305" spans="1:2" ht="12.75">
      <c r="A305" s="12"/>
      <c r="B305" s="22"/>
    </row>
    <row r="306" spans="1:2" ht="12.75">
      <c r="A306" s="12" t="s">
        <v>63</v>
      </c>
      <c r="B306" s="22"/>
    </row>
    <row r="307" spans="1:2" ht="12.75">
      <c r="A307" s="12" t="s">
        <v>64</v>
      </c>
      <c r="B307" s="22">
        <v>1273</v>
      </c>
    </row>
    <row r="308" spans="1:2" ht="12.75">
      <c r="A308" s="12" t="s">
        <v>59</v>
      </c>
      <c r="B308" s="22"/>
    </row>
    <row r="309" spans="1:2" ht="12.75">
      <c r="A309" s="12"/>
      <c r="B309" s="22"/>
    </row>
    <row r="310" spans="1:2" ht="12.75">
      <c r="A310" s="11" t="s">
        <v>44</v>
      </c>
      <c r="B310" s="22"/>
    </row>
    <row r="311" spans="1:2" ht="12.75">
      <c r="A311" s="12" t="s">
        <v>20</v>
      </c>
      <c r="B311" s="22">
        <v>719</v>
      </c>
    </row>
    <row r="312" spans="1:2" ht="12.75">
      <c r="A312" s="12" t="s">
        <v>21</v>
      </c>
      <c r="B312" s="32">
        <v>3836.5</v>
      </c>
    </row>
    <row r="313" spans="1:2" ht="12.75">
      <c r="A313" s="12"/>
      <c r="B313" s="22"/>
    </row>
    <row r="314" spans="1:2" ht="12.75">
      <c r="A314" s="16" t="s">
        <v>45</v>
      </c>
      <c r="B314" s="24"/>
    </row>
    <row r="315" spans="1:2" ht="12.75">
      <c r="A315" s="12" t="s">
        <v>36</v>
      </c>
      <c r="B315" s="22">
        <v>1221</v>
      </c>
    </row>
    <row r="316" spans="1:2" ht="12.75">
      <c r="A316" s="12" t="s">
        <v>37</v>
      </c>
      <c r="B316" s="22"/>
    </row>
    <row r="317" spans="1:2" ht="12.75">
      <c r="A317" s="13" t="s">
        <v>38</v>
      </c>
      <c r="B317" s="27">
        <f>B316+B315</f>
        <v>1221</v>
      </c>
    </row>
    <row r="318" spans="1:2" ht="12.75">
      <c r="A318" s="7"/>
      <c r="B318" s="41"/>
    </row>
    <row r="319" spans="1:2" ht="12.75">
      <c r="A319" s="7"/>
      <c r="B319" s="41"/>
    </row>
    <row r="320" spans="1:2" ht="12.75">
      <c r="A320" s="7"/>
      <c r="B320" s="41"/>
    </row>
    <row r="321" spans="1:2" ht="12.75">
      <c r="A321" s="7"/>
      <c r="B321" s="41"/>
    </row>
    <row r="322" spans="1:2" ht="12.75">
      <c r="A322" s="7"/>
      <c r="B322" s="41"/>
    </row>
    <row r="323" spans="1:2" ht="12.75">
      <c r="A323" s="7"/>
      <c r="B323" s="41"/>
    </row>
    <row r="324" spans="1:2" ht="12.75">
      <c r="A324" s="7"/>
      <c r="B324" s="41"/>
    </row>
    <row r="325" spans="1:2" ht="12.75">
      <c r="A325" s="7"/>
      <c r="B325" s="41"/>
    </row>
    <row r="326" spans="1:2" ht="12.75">
      <c r="A326" s="7"/>
      <c r="B326" s="41"/>
    </row>
    <row r="327" spans="1:2" ht="12.75">
      <c r="A327" s="7"/>
      <c r="B327" s="41"/>
    </row>
    <row r="328" spans="1:2" ht="12.75">
      <c r="A328" s="7"/>
      <c r="B328" s="41"/>
    </row>
    <row r="329" spans="1:2" ht="12.75">
      <c r="A329" s="7"/>
      <c r="B329" s="41"/>
    </row>
    <row r="330" spans="1:2" ht="12.75">
      <c r="A330" s="7"/>
      <c r="B330" s="41"/>
    </row>
    <row r="331" spans="1:2" ht="12.75">
      <c r="A331" s="7"/>
      <c r="B331" s="41"/>
    </row>
    <row r="332" spans="1:2" ht="12.75">
      <c r="A332" s="7"/>
      <c r="B332" s="41"/>
    </row>
    <row r="333" spans="1:2" ht="12.75">
      <c r="A333" s="7"/>
      <c r="B333" s="41"/>
    </row>
    <row r="334" spans="1:2" ht="12.75">
      <c r="A334" s="7"/>
      <c r="B334" s="41"/>
    </row>
    <row r="335" spans="1:2" ht="12.75">
      <c r="A335" s="7"/>
      <c r="B335" s="41"/>
    </row>
    <row r="336" spans="1:2" ht="12.75">
      <c r="A336" s="7"/>
      <c r="B336" s="41"/>
    </row>
    <row r="337" spans="1:2" ht="12.75">
      <c r="A337" s="7"/>
      <c r="B337" s="41"/>
    </row>
    <row r="338" spans="1:2" ht="12.75">
      <c r="A338" s="7"/>
      <c r="B338" s="41"/>
    </row>
    <row r="339" spans="1:2" ht="12.75">
      <c r="A339" s="7"/>
      <c r="B339" s="41"/>
    </row>
    <row r="340" spans="1:2" ht="12.75">
      <c r="A340" s="7"/>
      <c r="B340" s="41"/>
    </row>
    <row r="341" spans="1:2" ht="12.75">
      <c r="A341" s="7"/>
      <c r="B341" s="41"/>
    </row>
    <row r="342" spans="1:2" ht="12.75">
      <c r="A342" s="7"/>
      <c r="B342" s="41"/>
    </row>
    <row r="343" spans="1:2" ht="12.75">
      <c r="A343" s="7"/>
      <c r="B343" s="41"/>
    </row>
    <row r="344" spans="1:2" ht="12.75">
      <c r="A344" s="7"/>
      <c r="B344" s="41"/>
    </row>
    <row r="345" spans="1:2" ht="12.75">
      <c r="A345" s="7"/>
      <c r="B345" s="41"/>
    </row>
    <row r="346" spans="1:2" ht="12.75">
      <c r="A346" s="7"/>
      <c r="B346" s="41"/>
    </row>
    <row r="347" spans="1:2" ht="12.75">
      <c r="A347" s="7"/>
      <c r="B347" s="41"/>
    </row>
    <row r="348" spans="1:2" ht="12.75">
      <c r="A348" s="7"/>
      <c r="B348" s="41"/>
    </row>
    <row r="349" spans="1:2" ht="12.75">
      <c r="A349" s="7"/>
      <c r="B349" s="41"/>
    </row>
    <row r="350" spans="1:2" ht="12.75">
      <c r="A350" s="7"/>
      <c r="B350" s="41"/>
    </row>
    <row r="351" spans="1:2" ht="12.75">
      <c r="A351" s="7"/>
      <c r="B351" s="41"/>
    </row>
    <row r="352" spans="1:2" ht="12.75">
      <c r="A352" s="7"/>
      <c r="B352" s="41"/>
    </row>
    <row r="353" spans="1:2" ht="12.75">
      <c r="A353" s="7"/>
      <c r="B353" s="41"/>
    </row>
    <row r="354" spans="1:2" ht="12.75">
      <c r="A354" s="7"/>
      <c r="B354" s="41"/>
    </row>
    <row r="355" spans="1:2" ht="12.75">
      <c r="A355" s="7"/>
      <c r="B355" s="41"/>
    </row>
    <row r="356" spans="1:2" ht="12.75">
      <c r="A356" s="7"/>
      <c r="B356" s="41"/>
    </row>
    <row r="357" spans="1:2" ht="12.75">
      <c r="A357" s="7"/>
      <c r="B357" s="41"/>
    </row>
    <row r="358" spans="1:2" ht="12.75">
      <c r="A358" s="7"/>
      <c r="B358" s="41"/>
    </row>
    <row r="359" spans="1:2" ht="12.75">
      <c r="A359" s="7"/>
      <c r="B359" s="41"/>
    </row>
    <row r="360" spans="1:2" ht="12.75">
      <c r="A360" s="7"/>
      <c r="B360" s="41"/>
    </row>
    <row r="361" spans="1:2" ht="12.75">
      <c r="A361" s="7"/>
      <c r="B361" s="41"/>
    </row>
    <row r="362" spans="1:2" ht="12.75">
      <c r="A362" s="7"/>
      <c r="B362" s="41"/>
    </row>
    <row r="363" spans="1:2" ht="12.75">
      <c r="A363" s="7"/>
      <c r="B363" s="41"/>
    </row>
    <row r="364" spans="1:2" ht="12.75">
      <c r="A364" s="7"/>
      <c r="B364" s="41"/>
    </row>
    <row r="365" spans="1:2" ht="12.75">
      <c r="A365" s="7"/>
      <c r="B365" s="41"/>
    </row>
    <row r="366" spans="1:2" ht="12.75">
      <c r="A366" s="7"/>
      <c r="B366" s="8"/>
    </row>
    <row r="367" spans="1:2" ht="12.75">
      <c r="A367" s="7"/>
      <c r="B367" s="8"/>
    </row>
    <row r="368" spans="1:2" ht="12.75">
      <c r="A368" s="7"/>
      <c r="B368" s="8"/>
    </row>
    <row r="369" spans="1:2" ht="12.75">
      <c r="A369" s="7"/>
      <c r="B369" s="8"/>
    </row>
    <row r="370" spans="1:2" ht="12.75">
      <c r="A370" s="7"/>
      <c r="B370" s="8"/>
    </row>
    <row r="371" spans="1:2" ht="12.75">
      <c r="A371" s="7"/>
      <c r="B371" s="8"/>
    </row>
    <row r="372" spans="1:2" ht="12.75">
      <c r="A372" s="7"/>
      <c r="B372" s="8"/>
    </row>
    <row r="373" spans="1:2" ht="12.75">
      <c r="A373" s="7"/>
      <c r="B373" s="8"/>
    </row>
    <row r="374" spans="1:2" ht="12.75">
      <c r="A374" s="7"/>
      <c r="B374" s="8"/>
    </row>
    <row r="375" spans="1:2" ht="12.75">
      <c r="A375" s="7"/>
      <c r="B375" s="8"/>
    </row>
    <row r="376" spans="1:2" ht="12.75">
      <c r="A376" s="7"/>
      <c r="B376" s="8"/>
    </row>
    <row r="377" spans="1:2" ht="12.75">
      <c r="A377" s="7"/>
      <c r="B377" s="8"/>
    </row>
    <row r="378" spans="1:2" ht="12.75">
      <c r="A378" s="7"/>
      <c r="B378" s="8"/>
    </row>
    <row r="379" spans="1:2" ht="12.75">
      <c r="A379" s="7"/>
      <c r="B379" s="8"/>
    </row>
    <row r="380" spans="1:2" ht="12.75">
      <c r="A380" s="7"/>
      <c r="B380" s="8"/>
    </row>
    <row r="381" spans="1:2" ht="12.75">
      <c r="A381" s="7"/>
      <c r="B381" s="8"/>
    </row>
    <row r="382" spans="1:2" ht="12.75">
      <c r="A382" s="7"/>
      <c r="B382" s="8"/>
    </row>
    <row r="383" spans="1:2" ht="12.75">
      <c r="A383" s="7"/>
      <c r="B383" s="8"/>
    </row>
    <row r="384" spans="1:2" ht="12.75">
      <c r="A384" s="7"/>
      <c r="B384" s="8"/>
    </row>
    <row r="385" spans="1:2" ht="12.75">
      <c r="A385" s="7"/>
      <c r="B385" s="8"/>
    </row>
    <row r="386" spans="1:2" ht="12.75">
      <c r="A386" s="7"/>
      <c r="B386" s="8"/>
    </row>
    <row r="387" spans="1:2" ht="12.75">
      <c r="A387" s="7"/>
      <c r="B387" s="8"/>
    </row>
    <row r="388" spans="1:2" ht="12.75">
      <c r="A388" s="7"/>
      <c r="B388" s="8"/>
    </row>
    <row r="389" spans="1:2" ht="12.75">
      <c r="A389" s="7"/>
      <c r="B389" s="8"/>
    </row>
    <row r="390" spans="1:2" ht="12.75">
      <c r="A390" s="7"/>
      <c r="B390" s="8"/>
    </row>
    <row r="391" spans="1:2" ht="12.75">
      <c r="A391" s="7"/>
      <c r="B391" s="8"/>
    </row>
    <row r="392" spans="1:2" ht="12.75">
      <c r="A392" s="7"/>
      <c r="B392" s="8"/>
    </row>
    <row r="393" spans="1:2" ht="12.75">
      <c r="A393" s="7"/>
      <c r="B393" s="8"/>
    </row>
    <row r="394" spans="1:2" ht="12.75">
      <c r="A394" s="3" t="s">
        <v>65</v>
      </c>
      <c r="B394" s="2"/>
    </row>
    <row r="395" ht="12.75">
      <c r="B395" s="2"/>
    </row>
    <row r="396" spans="1:2" ht="12.75">
      <c r="A396" s="16" t="s">
        <v>66</v>
      </c>
      <c r="B396" s="26">
        <v>37257</v>
      </c>
    </row>
    <row r="397" spans="1:2" ht="12.75">
      <c r="A397" s="11" t="s">
        <v>1</v>
      </c>
      <c r="B397" s="22"/>
    </row>
    <row r="398" spans="1:2" ht="12.75">
      <c r="A398" s="12" t="s">
        <v>3</v>
      </c>
      <c r="B398" s="22">
        <v>21113</v>
      </c>
    </row>
    <row r="399" spans="1:2" ht="12.75">
      <c r="A399" s="12" t="s">
        <v>4</v>
      </c>
      <c r="B399" s="28">
        <f>(B398/B72)*100</f>
        <v>1.9059767487627808</v>
      </c>
    </row>
    <row r="400" spans="1:2" ht="12.75">
      <c r="A400" s="12" t="s">
        <v>5</v>
      </c>
      <c r="B400" s="22">
        <v>19424</v>
      </c>
    </row>
    <row r="401" spans="1:2" ht="12.75">
      <c r="A401" s="12" t="s">
        <v>6</v>
      </c>
      <c r="B401" s="22">
        <v>15835</v>
      </c>
    </row>
    <row r="402" spans="1:2" ht="12.75">
      <c r="A402" s="12" t="s">
        <v>7</v>
      </c>
      <c r="B402" s="22"/>
    </row>
    <row r="403" spans="1:2" ht="12.75">
      <c r="A403" s="12" t="s">
        <v>8</v>
      </c>
      <c r="B403" s="22"/>
    </row>
    <row r="404" spans="1:2" ht="12.75">
      <c r="A404" s="12"/>
      <c r="B404" s="22"/>
    </row>
    <row r="405" spans="1:2" ht="12.75">
      <c r="A405" s="11" t="s">
        <v>10</v>
      </c>
      <c r="B405" s="22"/>
    </row>
    <row r="406" spans="1:2" ht="12.75">
      <c r="A406" s="12" t="s">
        <v>42</v>
      </c>
      <c r="B406" s="32">
        <v>12101.98</v>
      </c>
    </row>
    <row r="407" spans="1:2" ht="12.75">
      <c r="A407" s="12" t="s">
        <v>67</v>
      </c>
      <c r="B407" s="32">
        <v>18655.18</v>
      </c>
    </row>
    <row r="408" spans="1:2" ht="12.75">
      <c r="A408" s="12" t="s">
        <v>43</v>
      </c>
      <c r="B408" s="32"/>
    </row>
    <row r="409" spans="1:2" ht="12.75">
      <c r="A409" s="12" t="s">
        <v>13</v>
      </c>
      <c r="B409" s="22">
        <v>30</v>
      </c>
    </row>
    <row r="410" spans="1:2" ht="12.75">
      <c r="A410" s="12"/>
      <c r="B410" s="22"/>
    </row>
    <row r="411" spans="1:2" ht="12.75">
      <c r="A411" s="11" t="s">
        <v>14</v>
      </c>
      <c r="B411" s="22"/>
    </row>
    <row r="412" spans="1:2" ht="12.75">
      <c r="A412" s="12"/>
      <c r="B412" s="22"/>
    </row>
    <row r="413" spans="1:2" ht="12.75">
      <c r="A413" s="12" t="s">
        <v>48</v>
      </c>
      <c r="B413" s="29">
        <f>B416+B417</f>
        <v>1169</v>
      </c>
    </row>
    <row r="414" spans="1:2" ht="12.75">
      <c r="A414" s="12" t="s">
        <v>47</v>
      </c>
      <c r="B414" s="22">
        <v>140</v>
      </c>
    </row>
    <row r="415" spans="1:2" ht="12.75">
      <c r="A415" s="12" t="s">
        <v>46</v>
      </c>
      <c r="B415" s="22">
        <v>450</v>
      </c>
    </row>
    <row r="416" spans="1:2" ht="12.75">
      <c r="A416" s="12" t="s">
        <v>49</v>
      </c>
      <c r="B416" s="18">
        <f>B414+B415</f>
        <v>590</v>
      </c>
    </row>
    <row r="417" spans="1:2" ht="12.75">
      <c r="A417" s="12" t="s">
        <v>50</v>
      </c>
      <c r="B417" s="22">
        <v>579</v>
      </c>
    </row>
    <row r="418" spans="1:2" ht="12.75">
      <c r="A418" s="12"/>
      <c r="B418" s="22"/>
    </row>
    <row r="419" spans="1:2" ht="12.75">
      <c r="A419" s="12" t="s">
        <v>53</v>
      </c>
      <c r="B419" s="29">
        <f>B422+B423</f>
        <v>43945</v>
      </c>
    </row>
    <row r="420" spans="1:2" ht="12.75">
      <c r="A420" s="12" t="s">
        <v>54</v>
      </c>
      <c r="B420" s="22">
        <v>6261</v>
      </c>
    </row>
    <row r="421" spans="1:2" ht="12.75">
      <c r="A421" s="12" t="s">
        <v>55</v>
      </c>
      <c r="B421" s="22">
        <v>10577</v>
      </c>
    </row>
    <row r="422" spans="1:2" ht="12.75">
      <c r="A422" s="12" t="s">
        <v>56</v>
      </c>
      <c r="B422" s="18">
        <f>B420+B421</f>
        <v>16838</v>
      </c>
    </row>
    <row r="423" spans="1:2" ht="12.75">
      <c r="A423" s="12" t="s">
        <v>57</v>
      </c>
      <c r="B423" s="22">
        <v>27107</v>
      </c>
    </row>
    <row r="424" spans="1:2" ht="12.75">
      <c r="A424" s="12"/>
      <c r="B424" s="22"/>
    </row>
    <row r="425" spans="1:2" ht="12.75">
      <c r="A425" s="12" t="s">
        <v>60</v>
      </c>
      <c r="B425" s="22"/>
    </row>
    <row r="426" spans="1:2" ht="12.75">
      <c r="A426" s="12" t="s">
        <v>58</v>
      </c>
      <c r="B426" s="18">
        <f>B422/B416</f>
        <v>28.538983050847456</v>
      </c>
    </row>
    <row r="427" spans="1:2" ht="12.75">
      <c r="A427" s="12" t="s">
        <v>59</v>
      </c>
      <c r="B427" s="18">
        <f>B423/B417</f>
        <v>46.81692573402418</v>
      </c>
    </row>
    <row r="428" spans="1:2" ht="12.75">
      <c r="A428" s="12"/>
      <c r="B428" s="22"/>
    </row>
    <row r="429" spans="1:2" ht="12.75">
      <c r="A429" s="12" t="s">
        <v>61</v>
      </c>
      <c r="B429" s="22"/>
    </row>
    <row r="430" spans="1:2" ht="12.75">
      <c r="A430" s="12" t="s">
        <v>62</v>
      </c>
      <c r="B430" s="28">
        <f>(B419/B72)*100</f>
        <v>3.967136277382674</v>
      </c>
    </row>
    <row r="431" spans="1:2" ht="12.75">
      <c r="A431" s="12" t="s">
        <v>95</v>
      </c>
      <c r="B431" s="28">
        <f>(B422/B72)*100</f>
        <v>1.5200509873380241</v>
      </c>
    </row>
    <row r="432" spans="1:2" ht="12.75">
      <c r="A432" s="12" t="s">
        <v>59</v>
      </c>
      <c r="B432" s="28">
        <f>(B423/B72)*100</f>
        <v>2.44708529004465</v>
      </c>
    </row>
    <row r="433" spans="1:2" ht="12.75">
      <c r="A433" s="12"/>
      <c r="B433" s="22"/>
    </row>
    <row r="434" spans="1:2" ht="12.75">
      <c r="A434" s="12" t="s">
        <v>68</v>
      </c>
      <c r="B434" s="22"/>
    </row>
    <row r="435" spans="1:2" ht="12.75">
      <c r="A435" s="12" t="s">
        <v>64</v>
      </c>
      <c r="B435" s="22">
        <v>16838</v>
      </c>
    </row>
    <row r="436" spans="1:2" ht="12.75">
      <c r="A436" s="12" t="s">
        <v>59</v>
      </c>
      <c r="B436" s="22">
        <v>27107</v>
      </c>
    </row>
    <row r="437" spans="1:2" ht="12.75">
      <c r="A437" s="12" t="s">
        <v>63</v>
      </c>
      <c r="B437" s="22"/>
    </row>
    <row r="438" spans="1:2" ht="12.75">
      <c r="A438" s="12" t="s">
        <v>64</v>
      </c>
      <c r="B438" s="22">
        <v>5687</v>
      </c>
    </row>
    <row r="439" spans="1:2" ht="12.75">
      <c r="A439" s="13" t="s">
        <v>59</v>
      </c>
      <c r="B439" s="25">
        <v>1499</v>
      </c>
    </row>
    <row r="440" spans="1:2" ht="12.75">
      <c r="A440" s="12"/>
      <c r="B440" s="22"/>
    </row>
    <row r="441" spans="1:2" ht="12.75">
      <c r="A441" s="16" t="s">
        <v>69</v>
      </c>
      <c r="B441" s="24"/>
    </row>
    <row r="442" spans="1:2" ht="12.75">
      <c r="A442" s="12" t="s">
        <v>70</v>
      </c>
      <c r="B442" s="22"/>
    </row>
    <row r="443" spans="1:2" ht="12.75">
      <c r="A443" s="12" t="s">
        <v>71</v>
      </c>
      <c r="B443" s="22"/>
    </row>
    <row r="444" spans="1:2" ht="12.75">
      <c r="A444" s="12" t="s">
        <v>72</v>
      </c>
      <c r="B444" s="22"/>
    </row>
    <row r="445" spans="1:2" ht="12.75">
      <c r="A445" s="12"/>
      <c r="B445" s="22"/>
    </row>
    <row r="446" spans="1:2" ht="12.75">
      <c r="A446" s="16" t="s">
        <v>73</v>
      </c>
      <c r="B446" s="24"/>
    </row>
    <row r="447" spans="1:2" ht="12.75">
      <c r="A447" s="12" t="s">
        <v>36</v>
      </c>
      <c r="B447" s="22">
        <v>17138</v>
      </c>
    </row>
    <row r="448" spans="1:2" ht="12.75">
      <c r="A448" s="12" t="s">
        <v>37</v>
      </c>
      <c r="B448" s="22"/>
    </row>
    <row r="449" spans="1:2" ht="12.75">
      <c r="A449" s="13" t="s">
        <v>38</v>
      </c>
      <c r="B449" s="27">
        <f>B448+B447</f>
        <v>17138</v>
      </c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spans="1:2" ht="12.75">
      <c r="A529" s="3" t="s">
        <v>74</v>
      </c>
      <c r="B529" s="2"/>
    </row>
    <row r="530" ht="12.75">
      <c r="B530" s="2"/>
    </row>
    <row r="531" spans="1:2" ht="12.75">
      <c r="A531" s="16" t="s">
        <v>75</v>
      </c>
      <c r="B531" s="26">
        <v>37257</v>
      </c>
    </row>
    <row r="532" spans="1:2" ht="12.75">
      <c r="A532" s="12"/>
      <c r="B532" s="22"/>
    </row>
    <row r="533" spans="1:2" ht="12.75">
      <c r="A533" s="11" t="s">
        <v>1</v>
      </c>
      <c r="B533" s="22"/>
    </row>
    <row r="534" spans="1:2" ht="12.75">
      <c r="A534" s="12" t="s">
        <v>3</v>
      </c>
      <c r="B534" s="22">
        <v>436</v>
      </c>
    </row>
    <row r="535" spans="1:2" ht="12.75">
      <c r="A535" s="12" t="s">
        <v>4</v>
      </c>
      <c r="B535" s="28">
        <f>(B534/B72)*100</f>
        <v>0.03935991391372957</v>
      </c>
    </row>
    <row r="536" spans="1:2" ht="12.75">
      <c r="A536" s="12" t="s">
        <v>5</v>
      </c>
      <c r="B536" s="22"/>
    </row>
    <row r="537" spans="1:2" ht="12.75">
      <c r="A537" s="12" t="s">
        <v>6</v>
      </c>
      <c r="B537" s="22"/>
    </row>
    <row r="538" spans="1:2" ht="12.75">
      <c r="A538" s="12" t="s">
        <v>7</v>
      </c>
      <c r="B538" s="22"/>
    </row>
    <row r="539" spans="1:2" ht="12.75">
      <c r="A539" s="12" t="s">
        <v>8</v>
      </c>
      <c r="B539" s="22"/>
    </row>
    <row r="540" spans="1:2" ht="12.75">
      <c r="A540" s="12"/>
      <c r="B540" s="22"/>
    </row>
    <row r="541" spans="1:2" ht="12.75">
      <c r="A541" s="11" t="s">
        <v>10</v>
      </c>
      <c r="B541" s="22"/>
    </row>
    <row r="542" spans="1:2" ht="12.75">
      <c r="A542" s="12" t="s">
        <v>76</v>
      </c>
      <c r="B542" s="32">
        <v>2672.53</v>
      </c>
    </row>
    <row r="543" spans="1:2" ht="12.75">
      <c r="A543" s="12" t="s">
        <v>13</v>
      </c>
      <c r="B543" s="22">
        <v>41</v>
      </c>
    </row>
    <row r="544" spans="1:2" ht="12.75">
      <c r="A544" s="12"/>
      <c r="B544" s="22"/>
    </row>
    <row r="545" spans="1:2" ht="12.75">
      <c r="A545" s="11" t="s">
        <v>14</v>
      </c>
      <c r="B545" s="22"/>
    </row>
    <row r="546" spans="1:2" ht="12.75">
      <c r="A546" s="12" t="s">
        <v>77</v>
      </c>
      <c r="B546" s="22">
        <v>26</v>
      </c>
    </row>
    <row r="547" spans="1:2" ht="12.75">
      <c r="A547" s="12" t="s">
        <v>78</v>
      </c>
      <c r="B547" s="22">
        <v>791</v>
      </c>
    </row>
    <row r="548" spans="1:2" ht="12.75">
      <c r="A548" s="12" t="s">
        <v>79</v>
      </c>
      <c r="B548" s="22"/>
    </row>
    <row r="549" spans="1:2" ht="12.75">
      <c r="A549" s="12"/>
      <c r="B549" s="22"/>
    </row>
    <row r="550" spans="1:2" ht="12.75">
      <c r="A550" s="16" t="s">
        <v>80</v>
      </c>
      <c r="B550" s="24"/>
    </row>
    <row r="551" spans="1:2" ht="12.75">
      <c r="A551" s="12"/>
      <c r="B551" s="22"/>
    </row>
    <row r="552" spans="1:2" ht="12.75">
      <c r="A552" s="11" t="s">
        <v>1</v>
      </c>
      <c r="B552" s="22"/>
    </row>
    <row r="553" spans="1:2" ht="12.75">
      <c r="A553" s="12" t="s">
        <v>3</v>
      </c>
      <c r="B553" s="22"/>
    </row>
    <row r="554" spans="1:2" ht="12.75">
      <c r="A554" s="12" t="s">
        <v>4</v>
      </c>
      <c r="B554" s="28"/>
    </row>
    <row r="555" spans="1:2" ht="12.75">
      <c r="A555" s="12" t="s">
        <v>5</v>
      </c>
      <c r="B555" s="22"/>
    </row>
    <row r="556" spans="1:2" ht="12.75">
      <c r="A556" s="12" t="s">
        <v>6</v>
      </c>
      <c r="B556" s="22"/>
    </row>
    <row r="557" spans="1:2" ht="12.75">
      <c r="A557" s="12" t="s">
        <v>7</v>
      </c>
      <c r="B557" s="22"/>
    </row>
    <row r="558" spans="1:2" ht="12.75">
      <c r="A558" s="12" t="s">
        <v>8</v>
      </c>
      <c r="B558" s="22"/>
    </row>
    <row r="559" spans="1:2" ht="12.75">
      <c r="A559" s="12"/>
      <c r="B559" s="22"/>
    </row>
    <row r="560" spans="1:2" ht="12.75">
      <c r="A560" s="11" t="s">
        <v>10</v>
      </c>
      <c r="B560" s="22"/>
    </row>
    <row r="561" spans="1:2" ht="12.75">
      <c r="A561" s="12" t="s">
        <v>76</v>
      </c>
      <c r="B561" s="22"/>
    </row>
    <row r="562" spans="1:2" ht="12.75">
      <c r="A562" s="12" t="s">
        <v>13</v>
      </c>
      <c r="B562" s="22"/>
    </row>
    <row r="563" spans="1:2" ht="12.75">
      <c r="A563" s="12"/>
      <c r="B563" s="22"/>
    </row>
    <row r="564" spans="1:2" ht="12.75">
      <c r="A564" s="11" t="s">
        <v>14</v>
      </c>
      <c r="B564" s="22"/>
    </row>
    <row r="565" spans="1:2" ht="12.75">
      <c r="A565" s="12" t="s">
        <v>81</v>
      </c>
      <c r="B565" s="22"/>
    </row>
    <row r="566" spans="1:2" ht="12.75">
      <c r="A566" s="12" t="s">
        <v>78</v>
      </c>
      <c r="B566" s="22"/>
    </row>
    <row r="567" spans="1:2" ht="12.75">
      <c r="A567" s="12" t="s">
        <v>79</v>
      </c>
      <c r="B567" s="22"/>
    </row>
    <row r="568" spans="1:2" ht="12.75">
      <c r="A568" s="12"/>
      <c r="B568" s="22"/>
    </row>
    <row r="569" spans="1:2" ht="12.75">
      <c r="A569" s="16" t="s">
        <v>82</v>
      </c>
      <c r="B569" s="24"/>
    </row>
    <row r="570" spans="1:2" ht="12.75">
      <c r="A570" s="12" t="s">
        <v>36</v>
      </c>
      <c r="B570" s="22"/>
    </row>
    <row r="571" spans="1:2" ht="12.75">
      <c r="A571" s="12" t="s">
        <v>37</v>
      </c>
      <c r="B571" s="22"/>
    </row>
    <row r="572" spans="1:2" ht="12.75">
      <c r="A572" s="13" t="s">
        <v>38</v>
      </c>
      <c r="B572" s="27"/>
    </row>
  </sheetData>
  <printOptions/>
  <pageMargins left="0.984251968503937" right="0.75" top="1" bottom="1" header="0" footer="0"/>
  <pageSetup horizontalDpi="600" verticalDpi="600" orientation="portrait" paperSize="9" r:id="rId4"/>
  <headerFooter alignWithMargins="0">
    <oddHeader>&amp;RCATALUÑA</oddHeader>
    <oddFooter>&amp;CPágina &amp;P</oddFooter>
  </headerFooter>
  <drawing r:id="rId3"/>
  <legacyDrawing r:id="rId2"/>
  <oleObjects>
    <oleObject progId="MSPhotoEd.3" shapeId="4032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0">
      <selection activeCell="F36" sqref="F36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10" t="s">
        <v>2</v>
      </c>
    </row>
    <row r="3" spans="1:3" ht="12.75">
      <c r="A3" t="s">
        <v>85</v>
      </c>
      <c r="B3" s="37">
        <f>C3/C3</f>
        <v>1</v>
      </c>
      <c r="C3" s="39">
        <v>39293</v>
      </c>
    </row>
    <row r="4" spans="1:3" ht="12.75">
      <c r="A4" s="12" t="s">
        <v>86</v>
      </c>
      <c r="B4" s="37">
        <f>C4/C3</f>
        <v>0.40999669152266305</v>
      </c>
      <c r="C4" s="20">
        <v>16110</v>
      </c>
    </row>
    <row r="5" spans="1:3" ht="12.75">
      <c r="A5" s="12" t="s">
        <v>84</v>
      </c>
      <c r="B5" s="37">
        <f>C5/C3</f>
        <v>0.6899956735296363</v>
      </c>
      <c r="C5" s="20">
        <v>27112</v>
      </c>
    </row>
    <row r="6" spans="1:3" ht="12.75">
      <c r="A6" s="12" t="s">
        <v>87</v>
      </c>
      <c r="B6" s="37">
        <f>C6/C3</f>
        <v>0.7700099254320107</v>
      </c>
      <c r="C6" s="20">
        <v>30256</v>
      </c>
    </row>
    <row r="7" ht="12.75">
      <c r="C7" s="7"/>
    </row>
    <row r="8" spans="1:3" ht="12.75">
      <c r="A8" s="38" t="s">
        <v>26</v>
      </c>
      <c r="C8" s="7"/>
    </row>
    <row r="9" ht="12.75">
      <c r="C9" s="7"/>
    </row>
    <row r="10" spans="1:3" ht="12.75">
      <c r="A10" t="s">
        <v>85</v>
      </c>
      <c r="B10" s="37" t="e">
        <f>C10/C10</f>
        <v>#DIV/0!</v>
      </c>
      <c r="C10" s="39"/>
    </row>
    <row r="11" spans="1:3" ht="12.75">
      <c r="A11" s="12" t="s">
        <v>86</v>
      </c>
      <c r="B11" s="37" t="e">
        <f>C11/C10</f>
        <v>#DIV/0!</v>
      </c>
      <c r="C11" s="39"/>
    </row>
    <row r="12" spans="1:3" ht="12.75">
      <c r="A12" s="12" t="s">
        <v>84</v>
      </c>
      <c r="B12" s="37" t="e">
        <f>C12/C10</f>
        <v>#DIV/0!</v>
      </c>
      <c r="C12" s="39"/>
    </row>
    <row r="13" spans="1:3" ht="12.75">
      <c r="A13" s="12" t="s">
        <v>87</v>
      </c>
      <c r="B13" s="37" t="e">
        <f>C13/C10</f>
        <v>#DIV/0!</v>
      </c>
      <c r="C13" s="39"/>
    </row>
    <row r="15" ht="12.75">
      <c r="A15" s="16" t="s">
        <v>40</v>
      </c>
    </row>
    <row r="17" spans="1:2" ht="12.75">
      <c r="A17" t="s">
        <v>88</v>
      </c>
      <c r="B17" s="37">
        <f>Hoja1!B205/Hoja1!B203</f>
        <v>0.6</v>
      </c>
    </row>
    <row r="18" spans="1:2" ht="12.75">
      <c r="A18" t="s">
        <v>89</v>
      </c>
      <c r="B18" s="37">
        <f>1-B17</f>
        <v>0.4</v>
      </c>
    </row>
    <row r="20" ht="12.75">
      <c r="A20" s="38" t="s">
        <v>41</v>
      </c>
    </row>
    <row r="22" spans="1:10" ht="12.75">
      <c r="A22" t="s">
        <v>85</v>
      </c>
      <c r="B22" s="37" t="e">
        <f>C22/C22</f>
        <v>#DIV/0!</v>
      </c>
      <c r="C22" s="9"/>
      <c r="E22" s="7"/>
      <c r="F22" s="42" t="s">
        <v>93</v>
      </c>
      <c r="G22" s="42" t="s">
        <v>94</v>
      </c>
      <c r="I22" s="41"/>
      <c r="J22" s="44"/>
    </row>
    <row r="23" spans="1:10" ht="12.75">
      <c r="A23" s="12" t="s">
        <v>86</v>
      </c>
      <c r="B23" s="37" t="e">
        <f>C23/C22</f>
        <v>#DIV/0!</v>
      </c>
      <c r="C23" s="9"/>
      <c r="E23" s="7" t="s">
        <v>90</v>
      </c>
      <c r="F23" s="9">
        <v>110</v>
      </c>
      <c r="G23" s="9">
        <v>2324</v>
      </c>
      <c r="I23" s="41"/>
      <c r="J23" s="41"/>
    </row>
    <row r="24" spans="1:10" ht="12.75">
      <c r="A24" s="12" t="s">
        <v>84</v>
      </c>
      <c r="B24" s="37" t="e">
        <f>C24/C22</f>
        <v>#DIV/0!</v>
      </c>
      <c r="C24" s="9"/>
      <c r="E24" s="7" t="s">
        <v>91</v>
      </c>
      <c r="F24" s="9">
        <v>73</v>
      </c>
      <c r="G24" s="9">
        <v>341</v>
      </c>
      <c r="I24" s="41"/>
      <c r="J24" s="41"/>
    </row>
    <row r="25" spans="1:10" ht="12.75">
      <c r="A25" s="12" t="s">
        <v>87</v>
      </c>
      <c r="B25" s="37" t="e">
        <f>C25/C22</f>
        <v>#DIV/0!</v>
      </c>
      <c r="C25" s="9"/>
      <c r="E25" s="7" t="s">
        <v>92</v>
      </c>
      <c r="F25" s="9">
        <v>283</v>
      </c>
      <c r="G25" s="9">
        <v>4663</v>
      </c>
      <c r="I25" s="41"/>
      <c r="J25" s="41"/>
    </row>
    <row r="26" spans="5:10" ht="12.75">
      <c r="E26" s="7"/>
      <c r="F26" s="43">
        <f>SUM(F23:F25)</f>
        <v>466</v>
      </c>
      <c r="G26" s="43">
        <f>SUM(G23:G25)</f>
        <v>7328</v>
      </c>
      <c r="I26" s="46"/>
      <c r="J26" s="46"/>
    </row>
    <row r="27" ht="12.75">
      <c r="A27" s="38" t="s">
        <v>66</v>
      </c>
    </row>
    <row r="29" spans="1:11" ht="12.75">
      <c r="A29" t="s">
        <v>85</v>
      </c>
      <c r="B29" s="37">
        <f>C29/C29</f>
        <v>1</v>
      </c>
      <c r="C29" s="9">
        <v>21113</v>
      </c>
      <c r="E29" s="7"/>
      <c r="F29" s="42" t="s">
        <v>93</v>
      </c>
      <c r="G29" s="42" t="s">
        <v>94</v>
      </c>
      <c r="I29" s="44"/>
      <c r="J29" s="44"/>
      <c r="K29" s="47"/>
    </row>
    <row r="30" spans="1:11" ht="12.75">
      <c r="A30" s="12" t="s">
        <v>86</v>
      </c>
      <c r="B30" s="37">
        <f>C30/C29</f>
        <v>0.9200018945673282</v>
      </c>
      <c r="C30" s="9">
        <v>19424</v>
      </c>
      <c r="E30" s="7" t="s">
        <v>90</v>
      </c>
      <c r="F30" s="9">
        <v>140</v>
      </c>
      <c r="G30" s="9">
        <v>6261</v>
      </c>
      <c r="I30" s="8"/>
      <c r="J30" s="8"/>
      <c r="K30" s="47"/>
    </row>
    <row r="31" spans="1:11" ht="12.75">
      <c r="A31" s="12" t="s">
        <v>84</v>
      </c>
      <c r="B31" s="37">
        <f>C31/C29</f>
        <v>0.7500118410458012</v>
      </c>
      <c r="C31" s="9">
        <v>15835</v>
      </c>
      <c r="E31" s="7" t="s">
        <v>91</v>
      </c>
      <c r="F31" s="9">
        <v>450</v>
      </c>
      <c r="G31" s="9">
        <v>10577</v>
      </c>
      <c r="I31" s="8"/>
      <c r="J31" s="8"/>
      <c r="K31" s="47"/>
    </row>
    <row r="32" spans="1:11" ht="12.75">
      <c r="A32" s="12" t="s">
        <v>87</v>
      </c>
      <c r="B32" s="37">
        <f>C32/C29</f>
        <v>0</v>
      </c>
      <c r="C32" s="9"/>
      <c r="E32" s="7" t="s">
        <v>92</v>
      </c>
      <c r="F32" s="8">
        <v>579</v>
      </c>
      <c r="G32" s="8">
        <v>27107</v>
      </c>
      <c r="I32" s="8"/>
      <c r="J32" s="8"/>
      <c r="K32" s="47"/>
    </row>
    <row r="33" spans="5:11" ht="12.75">
      <c r="E33" s="7"/>
      <c r="F33" s="44">
        <f>SUM(F30:F32)</f>
        <v>1169</v>
      </c>
      <c r="G33" s="44">
        <f>SUM(G30:G32)</f>
        <v>43945</v>
      </c>
      <c r="I33" s="8"/>
      <c r="J33" s="8"/>
      <c r="K33" s="47"/>
    </row>
    <row r="35" ht="12.75">
      <c r="C35" s="8"/>
    </row>
    <row r="36" ht="12.75">
      <c r="C36" s="48"/>
    </row>
    <row r="37" ht="12.75">
      <c r="C37" s="8"/>
    </row>
    <row r="38" ht="12.75">
      <c r="C38" s="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2003-06-16T20:35:30Z</cp:lastPrinted>
  <dcterms:created xsi:type="dcterms:W3CDTF">2002-05-20T11:28:24Z</dcterms:created>
  <dcterms:modified xsi:type="dcterms:W3CDTF">2003-06-16T20:37:09Z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