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6" windowHeight="11760" activeTab="0"/>
  </bookViews>
  <sheets>
    <sheet name="ANEX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<sst xmlns="http://schemas.openxmlformats.org/spreadsheetml/2006/main" count="400" uniqueCount="218">
  <si>
    <t>Nivel de estudios (detalle)</t>
  </si>
  <si>
    <t>TOTAL</t>
  </si>
  <si>
    <t>No sabe leer ni escribir</t>
  </si>
  <si>
    <t>Sin estudios</t>
  </si>
  <si>
    <t>Estudios primarios o 5 cursos aprobados de EGB o equivalentes</t>
  </si>
  <si>
    <t>Bachiller Elemental, Graduado Escolar, EGB completa o equivalentes</t>
  </si>
  <si>
    <t>Formación Profesional 1er grado, Oficialía Industrial</t>
  </si>
  <si>
    <t>Formación Profesional 2º grado, Maestría Industrial</t>
  </si>
  <si>
    <t>Bachiller Superior, BUP</t>
  </si>
  <si>
    <t>Otras titulaciones medias</t>
  </si>
  <si>
    <t>Arquitecto e Ingeniero Técnico y Diplomado (aprobado completo 3er curso) de Escuelas Técnicas Superiores</t>
  </si>
  <si>
    <t>Diplomado de Escuelas Universitarias y Diplomado (aprobado completo 3er curso) de Facultades y Colegios Universitarios</t>
  </si>
  <si>
    <t>Arquitecto o Ingeniero Superior</t>
  </si>
  <si>
    <t>Licenciado Universitario</t>
  </si>
  <si>
    <t>Titulaciones de Estudios Superiores no universitarios</t>
  </si>
  <si>
    <t>Doctorado</t>
  </si>
  <si>
    <t>Titulaciones de estudios de Posgrado o Especialización para Licenciados</t>
  </si>
  <si>
    <t>Menores de 10 años</t>
  </si>
  <si>
    <t>residentes en viviendas familiares</t>
  </si>
  <si>
    <t>Analfabetos</t>
  </si>
  <si>
    <t>Fue a la escuela 5 años o más pero no llegó al último curso de ESO, EGB o Bachiller Elemental</t>
  </si>
  <si>
    <t>Llegó al último curso de ESO, EGB o Bachiller Elemental o tiene el Certificado de Escolaridad o de Estudios Primarios</t>
  </si>
  <si>
    <t>Bachiller, BUP, Buchiller Superior, COU, PREU</t>
  </si>
  <si>
    <t>FP grado medio, FP I, Oficialia Industrial o equivalente, Grado Medio de Música y Danza, Certificados de Escuelas Oficiales de Idiomas</t>
  </si>
  <si>
    <t>FP grado superior, FPII, Maestria industrial o equivalente</t>
  </si>
  <si>
    <t>Diplomatura universitaria, Aquitectura Técnica, Ingeniería Técnica o equivalente</t>
  </si>
  <si>
    <t>Grado Universitario o equivalente</t>
  </si>
  <si>
    <t>Licenciatura, Arquitectura, Ingeniería o equivalente</t>
  </si>
  <si>
    <t>Máster oficial univeritario (a partir de 2006) , Especialidades Médicas o análogas</t>
  </si>
  <si>
    <t>No es aplicable</t>
  </si>
  <si>
    <t>residentes en viviendas principales</t>
  </si>
  <si>
    <t>hombres</t>
  </si>
  <si>
    <t>hom+muje</t>
  </si>
  <si>
    <t>mujeres</t>
  </si>
  <si>
    <t>hom+muje%</t>
  </si>
  <si>
    <t>mujeres %</t>
  </si>
  <si>
    <t>TOTAL H+M</t>
  </si>
  <si>
    <t>hom+mujer%</t>
  </si>
  <si>
    <t>Censo 1991</t>
  </si>
  <si>
    <t>Censo 2011</t>
  </si>
  <si>
    <t>ISCED97</t>
  </si>
  <si>
    <t xml:space="preserve">All ISCED 1997 levels </t>
  </si>
  <si>
    <t>Pre-primary education (level 0)</t>
  </si>
  <si>
    <t>Primary education or first stage of basic education (level 1)</t>
  </si>
  <si>
    <t>Lower secondary or second stage of basic education (level 2)</t>
  </si>
  <si>
    <t>Upper secondary education (level 3)</t>
  </si>
  <si>
    <t>Post-secondary non-tertiary education (level 4)</t>
  </si>
  <si>
    <t>First and second stage of tertiary education (levels 5 and 6)</t>
  </si>
  <si>
    <t>First stage of tertiary education, programmes that are theoretically based/research preparatory or giving access to professions with high skills requirements (level 5A)</t>
  </si>
  <si>
    <t>First stage of tertiary education, programmes which are practically oriented and occupationally specific (level 5B)</t>
  </si>
  <si>
    <t>Second stage of tertiary education leading to an advanced research qualification (level 6)</t>
  </si>
  <si>
    <t>Unknown</t>
  </si>
  <si>
    <t>Spain</t>
  </si>
  <si>
    <t>:</t>
  </si>
  <si>
    <t>España no tiene 4.</t>
  </si>
  <si>
    <t>nivel educación: Low, Medium, High</t>
  </si>
  <si>
    <t>Medio=3+4</t>
  </si>
  <si>
    <t>Alto=5+6</t>
  </si>
  <si>
    <t>consulta marzo 2015</t>
  </si>
  <si>
    <t>Datos Eurostat, referencia 2011</t>
  </si>
  <si>
    <t>bajo</t>
  </si>
  <si>
    <t>medio</t>
  </si>
  <si>
    <t>alto</t>
  </si>
  <si>
    <t>Educación primaria obligatoria</t>
  </si>
  <si>
    <t>Educación secundaria obligatoria</t>
  </si>
  <si>
    <t>Bachillerato</t>
  </si>
  <si>
    <t>España no tiene este nivel</t>
  </si>
  <si>
    <t>Ciclo formativo de grado superior</t>
  </si>
  <si>
    <t>Grado universitario</t>
  </si>
  <si>
    <t>Grado en Medicina</t>
  </si>
  <si>
    <t>Doctor</t>
  </si>
  <si>
    <t>ISCED 97</t>
  </si>
  <si>
    <t>Educación primaria</t>
  </si>
  <si>
    <t>Educación secundaria</t>
  </si>
  <si>
    <t>Educación terciaria</t>
  </si>
  <si>
    <t>Nivel de estudios (grados)</t>
  </si>
  <si>
    <t>Primer grado</t>
  </si>
  <si>
    <t>Segundo grado</t>
  </si>
  <si>
    <t>Tercer grado</t>
  </si>
  <si>
    <t>Personas</t>
  </si>
  <si>
    <t>Total</t>
  </si>
  <si>
    <t>46574725</t>
  </si>
  <si>
    <t>729860</t>
  </si>
  <si>
    <t>3538180</t>
  </si>
  <si>
    <t>5819905</t>
  </si>
  <si>
    <t>21508105</t>
  </si>
  <si>
    <t>7487685</t>
  </si>
  <si>
    <t>7490990</t>
  </si>
  <si>
    <t>@INE 2015. Censos de Población y Viviendas 2011. Resultados definitivos.</t>
  </si>
  <si>
    <t>Colectivo:</t>
  </si>
  <si>
    <t>Residentes en viviendas principales</t>
  </si>
  <si>
    <t>Ámbito Geográfico:</t>
  </si>
  <si>
    <t>Nacional: [[Nacional]]</t>
  </si>
  <si>
    <t>Filas:</t>
  </si>
  <si>
    <t>[Nivel de estudios (detalle)]</t>
  </si>
  <si>
    <t>Columnas:</t>
  </si>
  <si>
    <t>[]</t>
  </si>
  <si>
    <t>Filtros:</t>
  </si>
  <si>
    <t>()</t>
  </si>
  <si>
    <t>Unidades de Medida:</t>
  </si>
  <si>
    <t>[Personas]</t>
  </si>
  <si>
    <t>11171700</t>
  </si>
  <si>
    <t>5275715</t>
  </si>
  <si>
    <t>2480670</t>
  </si>
  <si>
    <t>2580025</t>
  </si>
  <si>
    <t>2755160</t>
  </si>
  <si>
    <t>680125</t>
  </si>
  <si>
    <t>3346265</t>
  </si>
  <si>
    <t>437745</t>
  </si>
  <si>
    <t>268390</t>
  </si>
  <si>
    <t>[Nivel de estudios (grados)]</t>
  </si>
  <si>
    <t>@INE 2004. Censos de Población y Viviendas 1991. Resultados definitivos.</t>
  </si>
  <si>
    <t>Ambito geográfico</t>
  </si>
  <si>
    <t>Nacional</t>
  </si>
  <si>
    <t>Colectivo</t>
  </si>
  <si>
    <t>Residentes en viviendas familiares</t>
  </si>
  <si>
    <t>Filas</t>
  </si>
  <si>
    <t>Columnas</t>
  </si>
  <si>
    <t/>
  </si>
  <si>
    <t>Unidad de medida</t>
  </si>
  <si>
    <t>Filtros</t>
  </si>
  <si>
    <t>censo 1991</t>
  </si>
  <si>
    <t>censo 2011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</si>
  <si>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</si>
  <si>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</si>
  <si>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</si>
  <si>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</si>
  <si>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</si>
  <si>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</si>
  <si>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</si>
  <si>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</si>
  <si>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</si>
  <si>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</si>
  <si>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</si>
  <si>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</si>
  <si>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</si>
  <si>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</si>
  <si>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</si>
  <si>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Eurostat</t>
  </si>
  <si>
    <t>Nivel de estudios</t>
  </si>
  <si>
    <t>Secundarios</t>
  </si>
  <si>
    <t>Superiores</t>
  </si>
  <si>
    <t>Educación</t>
  </si>
  <si>
    <t>Secundaria</t>
  </si>
  <si>
    <t>Superior</t>
  </si>
  <si>
    <t>Primarios (incluye inferiores)</t>
  </si>
  <si>
    <t>Primaria (incluye inferior)</t>
  </si>
  <si>
    <t>ISCED 2011, niveles, en España 1-8</t>
  </si>
  <si>
    <t>low</t>
  </si>
  <si>
    <t>medium</t>
  </si>
  <si>
    <t>high</t>
  </si>
  <si>
    <t>ISCED 1997</t>
  </si>
  <si>
    <t>1 + 2</t>
  </si>
  <si>
    <t>3 + 4</t>
  </si>
  <si>
    <t>5 + 6</t>
  </si>
  <si>
    <t>EU Labor Force Survey</t>
  </si>
  <si>
    <t>Nivel educación</t>
  </si>
  <si>
    <t>0- pre-primary level of education</t>
  </si>
  <si>
    <t>1- primary level of education</t>
  </si>
  <si>
    <t>2- lower secundary level of education</t>
  </si>
  <si>
    <t>3- upper secondary level of education</t>
  </si>
  <si>
    <t>4- post-secundary, non-tertiary education</t>
  </si>
  <si>
    <t>5- first stage of tertiary education</t>
  </si>
  <si>
    <t>6- second stage of tertiary education</t>
  </si>
  <si>
    <t>INE 1991</t>
  </si>
  <si>
    <t>analfabeto</t>
  </si>
  <si>
    <t>sin estudios</t>
  </si>
  <si>
    <t>primer gradio</t>
  </si>
  <si>
    <t>segundo grado</t>
  </si>
  <si>
    <t>tercer grado</t>
  </si>
  <si>
    <t xml:space="preserve">no aplicable </t>
  </si>
  <si>
    <t>INE 2011</t>
  </si>
  <si>
    <t>ISCED 2011 España</t>
  </si>
  <si>
    <t>1- educación primaria obligatoria</t>
  </si>
  <si>
    <t>2- educación secundaria obligatoria</t>
  </si>
  <si>
    <t>3- Bachillerato</t>
  </si>
  <si>
    <t>4- España no tiene este nivel</t>
  </si>
  <si>
    <t>5- ciclo formativo de grado superior</t>
  </si>
  <si>
    <t>6- grado universitario</t>
  </si>
  <si>
    <t>7- grado en medicina, mçaster universitario</t>
  </si>
  <si>
    <t>8- doctor</t>
  </si>
  <si>
    <t>Level of education</t>
  </si>
  <si>
    <t>INE ECV</t>
  </si>
  <si>
    <t>educación secundaria de primera etapa</t>
  </si>
  <si>
    <t>educación secundaria de segunda etapa</t>
  </si>
  <si>
    <t>educación superior</t>
  </si>
  <si>
    <t>ECV Nivel estudios del padre</t>
  </si>
  <si>
    <t>no sabía leer ni escribir</t>
  </si>
  <si>
    <t>nivel alto (educación superior)</t>
  </si>
  <si>
    <t>sigue ISCED niveles 0--6</t>
  </si>
  <si>
    <t>diferencia a los illiterate aparte</t>
  </si>
  <si>
    <t>Educación primaria o inferior</t>
  </si>
  <si>
    <t>no consta</t>
  </si>
  <si>
    <t>nivel bajo (educación primaria o inferior y educación secundaria de 1ª etapa)</t>
  </si>
  <si>
    <t>nivel medio (educación secundaria de 2ª etapa)</t>
  </si>
  <si>
    <t>Post Pirámide de educación(2015)</t>
  </si>
  <si>
    <t>INE. Consulta, marzo 2015</t>
  </si>
  <si>
    <t>INE, grados</t>
  </si>
  <si>
    <t>E+F+G</t>
  </si>
  <si>
    <t>H+I+J+K</t>
  </si>
  <si>
    <t>L+M+N+O+P</t>
  </si>
  <si>
    <t>1º grado</t>
  </si>
  <si>
    <t>2º grado</t>
  </si>
  <si>
    <t>3º grado</t>
  </si>
  <si>
    <t>datos</t>
  </si>
  <si>
    <t>en xls</t>
  </si>
  <si>
    <t>columnas</t>
  </si>
  <si>
    <t>Bajo= 1+2 niveles ISCED97</t>
  </si>
  <si>
    <t>http://appsso.eurostat.ec.europa.eu/nui/show.do?dataset=educ_enrl1tl&amp;lang=en</t>
  </si>
  <si>
    <t xml:space="preserve">Students by ISCED level, age and sex [educ_enrl1tl] </t>
  </si>
  <si>
    <t>Last update: 13-06-2014</t>
  </si>
  <si>
    <t>datos en xls 2011</t>
  </si>
  <si>
    <t>datos en xls 1991</t>
  </si>
  <si>
    <t>H+I+J+K+L</t>
  </si>
  <si>
    <t>M+N+O+P+Q+R+S+T</t>
  </si>
  <si>
    <t>U</t>
  </si>
  <si>
    <t xml:space="preserve"> sirve para referenciar niveles educativos ; los datos recogen la suma de hombres y mujeres</t>
  </si>
  <si>
    <t>El 1º grado, primarios, incluye inferiores, salvo otra especificación. La letra de la columna xls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</si>
</sst>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9" tint="0.5999900102615356"/>
      <name val="Calibri"/>
      <family val="2"/>
    </font>
    <font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/>
    </border>
    <border>
      <left style="medium"/>
      <right style="thin">
        <color indexed="9"/>
      </right>
      <top style="medium"/>
      <bottom style="thin">
        <color indexed="9"/>
      </bottom>
    </border>
    <border>
      <left/>
      <right/>
      <top style="medium"/>
      <bottom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>
        <color indexed="9"/>
      </right>
      <top style="thin">
        <color indexed="9"/>
      </top>
      <bottom style="medium"/>
    </border>
    <border>
      <left/>
      <right style="medium"/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medium"/>
      <right/>
      <top/>
      <bottom style="medium"/>
    </border>
    <border>
      <left style="medium"/>
      <right style="thin">
        <color indexed="9"/>
      </right>
      <top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/>
    </border>
    <border>
      <left/>
      <right style="thin">
        <color indexed="9"/>
      </right>
      <top/>
      <bottom style="thin"/>
    </border>
    <border>
      <left style="medium"/>
      <right style="thin">
        <color indexed="9"/>
      </right>
      <top style="thin"/>
      <bottom style="thin"/>
    </border>
    <border>
      <left/>
      <right style="thin">
        <color indexed="9"/>
      </right>
      <top style="thin"/>
      <bottom style="thin"/>
    </border>
    <border>
      <left style="medium"/>
      <right/>
      <top/>
      <bottom style="thin"/>
    </border>
    <border>
      <left style="medium"/>
      <right style="thin">
        <color indexed="9"/>
      </right>
      <top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5" fillId="29" borderId="1" xfId="44" applyAlignment="1">
      <alignment horizontal="left"/>
    </xf>
    <xf numFmtId="2" fontId="37" fillId="31" borderId="10" xfId="50" applyNumberFormat="1" applyBorder="1" applyAlignment="1">
      <alignment horizontal="left" wrapText="1"/>
    </xf>
    <xf numFmtId="2" fontId="36" fillId="30" borderId="10" xfId="45" applyNumberFormat="1" applyBorder="1" applyAlignment="1">
      <alignment horizontal="left" wrapText="1"/>
    </xf>
    <xf numFmtId="2" fontId="30" fillId="20" borderId="10" xfId="33" applyNumberFormat="1" applyBorder="1" applyAlignment="1">
      <alignment horizontal="left" wrapText="1"/>
    </xf>
    <xf numFmtId="0" fontId="8" fillId="33" borderId="10" xfId="51" applyFont="1" applyFill="1" applyBorder="1" applyAlignment="1">
      <alignment horizontal="left"/>
      <protection/>
    </xf>
    <xf numFmtId="2" fontId="8" fillId="33" borderId="10" xfId="51" applyNumberFormat="1" applyFont="1" applyFill="1" applyBorder="1" applyAlignment="1">
      <alignment horizontal="left" wrapText="1"/>
      <protection/>
    </xf>
    <xf numFmtId="0" fontId="9" fillId="0" borderId="0" xfId="5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2" fontId="8" fillId="33" borderId="12" xfId="0" applyNumberFormat="1" applyFont="1" applyFill="1" applyBorder="1" applyAlignment="1">
      <alignment horizontal="left" wrapText="1"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2" fontId="8" fillId="33" borderId="13" xfId="51" applyNumberFormat="1" applyFont="1" applyFill="1" applyBorder="1" applyAlignment="1">
      <alignment horizontal="left" wrapText="1"/>
      <protection/>
    </xf>
    <xf numFmtId="0" fontId="8" fillId="33" borderId="14" xfId="51" applyFont="1" applyFill="1" applyBorder="1" applyAlignment="1">
      <alignment horizontal="left"/>
      <protection/>
    </xf>
    <xf numFmtId="0" fontId="9" fillId="0" borderId="11" xfId="51" applyBorder="1">
      <alignment/>
      <protection/>
    </xf>
    <xf numFmtId="0" fontId="9" fillId="33" borderId="1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8" fillId="33" borderId="11" xfId="0" applyNumberFormat="1" applyFont="1" applyFill="1" applyBorder="1" applyAlignment="1">
      <alignment horizontal="left" wrapText="1"/>
    </xf>
    <xf numFmtId="2" fontId="0" fillId="0" borderId="11" xfId="0" applyNumberFormat="1" applyBorder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7" fillId="33" borderId="13" xfId="51" applyFont="1" applyFill="1" applyBorder="1" applyAlignment="1">
      <alignment horizontal="left"/>
      <protection/>
    </xf>
    <xf numFmtId="0" fontId="8" fillId="33" borderId="13" xfId="51" applyFont="1" applyFill="1" applyBorder="1" applyAlignment="1">
      <alignment horizontal="left"/>
      <protection/>
    </xf>
    <xf numFmtId="0" fontId="7" fillId="33" borderId="16" xfId="51" applyFont="1" applyFill="1" applyBorder="1" applyAlignment="1">
      <alignment horizontal="left"/>
      <protection/>
    </xf>
    <xf numFmtId="0" fontId="7" fillId="33" borderId="17" xfId="51" applyFont="1" applyFill="1" applyBorder="1" applyAlignment="1">
      <alignment horizontal="left"/>
      <protection/>
    </xf>
    <xf numFmtId="0" fontId="8" fillId="33" borderId="17" xfId="51" applyFont="1" applyFill="1" applyBorder="1" applyAlignment="1">
      <alignment horizontal="left"/>
      <protection/>
    </xf>
    <xf numFmtId="0" fontId="7" fillId="33" borderId="18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7" fillId="33" borderId="18" xfId="51" applyFont="1" applyFill="1" applyBorder="1" applyAlignment="1">
      <alignment horizontal="left"/>
      <protection/>
    </xf>
    <xf numFmtId="0" fontId="7" fillId="33" borderId="11" xfId="51" applyFont="1" applyFill="1" applyBorder="1" applyAlignment="1">
      <alignment horizontal="left"/>
      <protection/>
    </xf>
    <xf numFmtId="0" fontId="8" fillId="33" borderId="11" xfId="51" applyFont="1" applyFill="1" applyBorder="1" applyAlignment="1">
      <alignment horizontal="left"/>
      <protection/>
    </xf>
    <xf numFmtId="2" fontId="44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6" fillId="0" borderId="0" xfId="0" applyFont="1" applyAlignment="1">
      <alignment/>
    </xf>
    <xf numFmtId="0" fontId="9" fillId="34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13" fillId="33" borderId="10" xfId="0" applyFont="1" applyFill="1" applyBorder="1" applyAlignment="1">
      <alignment horizontal="left" vertical="top"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44" fillId="0" borderId="26" xfId="0" applyFont="1" applyBorder="1" applyAlignment="1">
      <alignment/>
    </xf>
    <xf numFmtId="2" fontId="44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164" fontId="0" fillId="0" borderId="0" xfId="0" applyNumberFormat="1" applyAlignment="1">
      <alignment horizontal="left"/>
    </xf>
    <xf numFmtId="0" fontId="0" fillId="0" borderId="27" xfId="0" applyBorder="1" applyAlignment="1">
      <alignment/>
    </xf>
    <xf numFmtId="0" fontId="0" fillId="0" borderId="19" xfId="0" applyBorder="1" applyAlignment="1">
      <alignment horizontal="left"/>
    </xf>
    <xf numFmtId="164" fontId="0" fillId="0" borderId="19" xfId="0" applyNumberFormat="1" applyBorder="1" applyAlignment="1">
      <alignment horizontal="left"/>
    </xf>
    <xf numFmtId="0" fontId="0" fillId="0" borderId="11" xfId="0" applyFill="1" applyBorder="1" applyAlignment="1">
      <alignment/>
    </xf>
    <xf numFmtId="0" fontId="12" fillId="33" borderId="0" xfId="0" applyFont="1" applyFill="1" applyBorder="1" applyAlignment="1">
      <alignment horizontal="left" vertical="top"/>
    </xf>
    <xf numFmtId="0" fontId="12" fillId="33" borderId="28" xfId="0" applyFont="1" applyFill="1" applyBorder="1" applyAlignment="1">
      <alignment horizontal="left" vertical="top"/>
    </xf>
    <xf numFmtId="0" fontId="0" fillId="0" borderId="29" xfId="0" applyBorder="1" applyAlignment="1">
      <alignment/>
    </xf>
    <xf numFmtId="0" fontId="12" fillId="33" borderId="30" xfId="0" applyFont="1" applyFill="1" applyBorder="1" applyAlignment="1">
      <alignment horizontal="left"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33" borderId="34" xfId="0" applyFont="1" applyFill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33" borderId="34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12" fillId="33" borderId="40" xfId="0" applyFont="1" applyFill="1" applyBorder="1" applyAlignment="1">
      <alignment horizontal="left" vertical="top"/>
    </xf>
    <xf numFmtId="0" fontId="12" fillId="33" borderId="41" xfId="0" applyFont="1" applyFill="1" applyBorder="1" applyAlignment="1">
      <alignment horizontal="left" vertical="top"/>
    </xf>
    <xf numFmtId="0" fontId="0" fillId="0" borderId="19" xfId="0" applyBorder="1" applyAlignment="1">
      <alignment horizontal="right"/>
    </xf>
    <xf numFmtId="0" fontId="12" fillId="33" borderId="42" xfId="0" applyFont="1" applyFill="1" applyBorder="1" applyAlignment="1">
      <alignment horizontal="left" vertical="top"/>
    </xf>
    <xf numFmtId="0" fontId="0" fillId="0" borderId="26" xfId="0" applyBorder="1" applyAlignment="1">
      <alignment horizontal="right"/>
    </xf>
    <xf numFmtId="0" fontId="0" fillId="0" borderId="43" xfId="0" applyBorder="1" applyAlignment="1">
      <alignment/>
    </xf>
    <xf numFmtId="0" fontId="0" fillId="0" borderId="15" xfId="0" applyBorder="1" applyAlignment="1">
      <alignment horizontal="right"/>
    </xf>
    <xf numFmtId="0" fontId="0" fillId="0" borderId="44" xfId="0" applyBorder="1" applyAlignment="1">
      <alignment/>
    </xf>
    <xf numFmtId="0" fontId="12" fillId="33" borderId="45" xfId="0" applyFont="1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8" fillId="33" borderId="41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0" fontId="8" fillId="33" borderId="46" xfId="0" applyFont="1" applyFill="1" applyBorder="1" applyAlignment="1">
      <alignment horizontal="left"/>
    </xf>
    <xf numFmtId="0" fontId="8" fillId="33" borderId="45" xfId="0" applyFont="1" applyFill="1" applyBorder="1" applyAlignment="1">
      <alignment horizontal="left"/>
    </xf>
    <xf numFmtId="2" fontId="9" fillId="33" borderId="13" xfId="0" applyNumberFormat="1" applyFont="1" applyFill="1" applyBorder="1" applyAlignment="1">
      <alignment horizontal="left" wrapText="1"/>
    </xf>
    <xf numFmtId="0" fontId="9" fillId="33" borderId="47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4" fontId="44" fillId="0" borderId="19" xfId="0" applyNumberFormat="1" applyFont="1" applyBorder="1" applyAlignment="1">
      <alignment/>
    </xf>
    <xf numFmtId="0" fontId="13" fillId="33" borderId="48" xfId="0" applyFont="1" applyFill="1" applyBorder="1" applyAlignment="1">
      <alignment horizontal="left" vertical="top"/>
    </xf>
    <xf numFmtId="0" fontId="44" fillId="0" borderId="19" xfId="0" applyFont="1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32" xfId="0" applyFont="1" applyBorder="1" applyAlignment="1">
      <alignment/>
    </xf>
    <xf numFmtId="0" fontId="48" fillId="0" borderId="0" xfId="0" applyFont="1" applyAlignment="1">
      <alignment/>
    </xf>
    <xf numFmtId="0" fontId="44" fillId="0" borderId="37" xfId="0" applyFont="1" applyBorder="1" applyAlignment="1">
      <alignment/>
    </xf>
    <xf numFmtId="0" fontId="12" fillId="33" borderId="50" xfId="0" applyFont="1" applyFill="1" applyBorder="1" applyAlignment="1">
      <alignment horizontal="left" vertical="top"/>
    </xf>
    <xf numFmtId="0" fontId="12" fillId="33" borderId="51" xfId="0" applyFont="1" applyFill="1" applyBorder="1" applyAlignment="1">
      <alignment horizontal="left" vertical="top"/>
    </xf>
    <xf numFmtId="0" fontId="0" fillId="0" borderId="52" xfId="0" applyBorder="1" applyAlignment="1">
      <alignment/>
    </xf>
    <xf numFmtId="0" fontId="12" fillId="33" borderId="53" xfId="0" applyFont="1" applyFill="1" applyBorder="1" applyAlignment="1">
      <alignment horizontal="left" vertical="top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2" fillId="33" borderId="56" xfId="0" applyFont="1" applyFill="1" applyBorder="1" applyAlignment="1">
      <alignment horizontal="left" vertical="top"/>
    </xf>
    <xf numFmtId="16" fontId="0" fillId="0" borderId="19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49" fillId="0" borderId="0" xfId="0" applyFont="1" applyAlignment="1">
      <alignment/>
    </xf>
    <xf numFmtId="2" fontId="37" fillId="13" borderId="10" xfId="50" applyNumberFormat="1" applyFill="1" applyBorder="1" applyAlignment="1">
      <alignment horizontal="left" wrapText="1"/>
    </xf>
    <xf numFmtId="2" fontId="50" fillId="13" borderId="10" xfId="5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0" fontId="48" fillId="0" borderId="29" xfId="0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39" xfId="0" applyFont="1" applyBorder="1" applyAlignment="1">
      <alignment/>
    </xf>
    <xf numFmtId="0" fontId="0" fillId="0" borderId="32" xfId="0" applyFill="1" applyBorder="1" applyAlignment="1">
      <alignment/>
    </xf>
    <xf numFmtId="2" fontId="8" fillId="33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57" xfId="0" applyBorder="1" applyAlignment="1">
      <alignment/>
    </xf>
    <xf numFmtId="1" fontId="0" fillId="0" borderId="57" xfId="0" applyNumberFormat="1" applyBorder="1" applyAlignment="1">
      <alignment/>
    </xf>
    <xf numFmtId="1" fontId="0" fillId="0" borderId="29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44" fillId="0" borderId="58" xfId="0" applyFont="1" applyBorder="1" applyAlignment="1">
      <alignment/>
    </xf>
    <xf numFmtId="0" fontId="44" fillId="0" borderId="59" xfId="0" applyFont="1" applyBorder="1" applyAlignment="1">
      <alignment/>
    </xf>
    <xf numFmtId="2" fontId="44" fillId="0" borderId="59" xfId="0" applyNumberFormat="1" applyFont="1" applyBorder="1" applyAlignment="1">
      <alignment/>
    </xf>
    <xf numFmtId="2" fontId="44" fillId="0" borderId="35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0" fontId="44" fillId="0" borderId="60" xfId="0" applyFont="1" applyBorder="1" applyAlignment="1">
      <alignment/>
    </xf>
    <xf numFmtId="164" fontId="0" fillId="0" borderId="31" xfId="0" applyNumberFormat="1" applyBorder="1" applyAlignment="1">
      <alignment/>
    </xf>
    <xf numFmtId="164" fontId="44" fillId="0" borderId="59" xfId="0" applyNumberFormat="1" applyFont="1" applyBorder="1" applyAlignment="1">
      <alignment/>
    </xf>
    <xf numFmtId="164" fontId="44" fillId="0" borderId="35" xfId="0" applyNumberFormat="1" applyFont="1" applyBorder="1" applyAlignment="1">
      <alignment/>
    </xf>
    <xf numFmtId="164" fontId="0" fillId="0" borderId="36" xfId="0" applyNumberFormat="1" applyBorder="1" applyAlignment="1">
      <alignment/>
    </xf>
    <xf numFmtId="0" fontId="44" fillId="35" borderId="37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44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3" xfId="0" applyFill="1" applyBorder="1" applyAlignment="1">
      <alignment/>
    </xf>
    <xf numFmtId="0" fontId="48" fillId="0" borderId="61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="80" zoomScaleNormal="80" zoomScalePageLayoutView="0" workbookViewId="0" topLeftCell="L25">
      <selection activeCell="X47" sqref="X47"/>
    </sheetView>
  </sheetViews>
  <sheetFormatPr defaultColWidth="11.421875" defaultRowHeight="15"/>
  <cols>
    <col min="1" max="1" width="18.140625" style="0" customWidth="1"/>
    <col min="2" max="3" width="13.00390625" style="0" customWidth="1"/>
    <col min="4" max="4" width="12.28125" style="0" customWidth="1"/>
    <col min="5" max="5" width="12.8515625" style="0" customWidth="1"/>
    <col min="6" max="6" width="12.00390625" style="0" customWidth="1"/>
    <col min="7" max="17" width="10.7109375" style="0" customWidth="1"/>
    <col min="18" max="18" width="4.8515625" style="0" customWidth="1"/>
    <col min="19" max="19" width="10.7109375" style="0" customWidth="1"/>
    <col min="20" max="20" width="19.421875" style="0" customWidth="1"/>
    <col min="21" max="21" width="16.7109375" style="0" customWidth="1"/>
    <col min="22" max="22" width="20.57421875" style="0" customWidth="1"/>
    <col min="23" max="23" width="12.140625" style="0" customWidth="1"/>
    <col min="24" max="24" width="11.00390625" style="0" customWidth="1"/>
    <col min="25" max="25" width="5.8515625" style="0" customWidth="1"/>
    <col min="26" max="42" width="10.7109375" style="0" customWidth="1"/>
  </cols>
  <sheetData>
    <row r="1" spans="1:2" ht="21">
      <c r="A1" s="50" t="s">
        <v>38</v>
      </c>
      <c r="B1" s="50" t="s">
        <v>18</v>
      </c>
    </row>
    <row r="2" spans="3:24" ht="18" customHeight="1">
      <c r="C2" s="11"/>
      <c r="G2" s="128"/>
      <c r="W2" s="13"/>
      <c r="X2" s="24"/>
    </row>
    <row r="3" spans="1:41" ht="180.75" customHeight="1">
      <c r="A3" s="30" t="s">
        <v>0</v>
      </c>
      <c r="B3" s="32"/>
      <c r="C3" s="40"/>
      <c r="D3" s="21" t="s">
        <v>1</v>
      </c>
      <c r="E3" s="3" t="s">
        <v>2</v>
      </c>
      <c r="F3" s="4" t="s">
        <v>3</v>
      </c>
      <c r="G3" s="4" t="s">
        <v>4</v>
      </c>
      <c r="H3" s="129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/>
      <c r="S3" s="6" t="s">
        <v>15</v>
      </c>
      <c r="T3" s="6" t="s">
        <v>16</v>
      </c>
      <c r="U3" s="105" t="s">
        <v>17</v>
      </c>
      <c r="V3" s="14"/>
      <c r="W3" s="26"/>
      <c r="X3" s="136"/>
      <c r="Y3" s="106" t="s">
        <v>1</v>
      </c>
      <c r="Z3" s="3" t="s">
        <v>2</v>
      </c>
      <c r="AA3" s="4" t="s">
        <v>3</v>
      </c>
      <c r="AB3" s="4" t="s">
        <v>4</v>
      </c>
      <c r="AC3" s="129" t="s">
        <v>5</v>
      </c>
      <c r="AD3" s="5" t="s">
        <v>6</v>
      </c>
      <c r="AE3" s="5" t="s">
        <v>7</v>
      </c>
      <c r="AF3" s="5" t="s">
        <v>8</v>
      </c>
      <c r="AG3" s="5" t="s">
        <v>9</v>
      </c>
      <c r="AH3" s="6" t="s">
        <v>10</v>
      </c>
      <c r="AI3" s="6" t="s">
        <v>11</v>
      </c>
      <c r="AJ3" s="6" t="s">
        <v>12</v>
      </c>
      <c r="AK3" s="6" t="s">
        <v>13</v>
      </c>
      <c r="AL3" s="6" t="s">
        <v>14</v>
      </c>
      <c r="AM3" s="6" t="s">
        <v>15</v>
      </c>
      <c r="AN3" s="6" t="s">
        <v>16</v>
      </c>
      <c r="AO3" s="20" t="s">
        <v>17</v>
      </c>
    </row>
    <row r="4" spans="1:25" ht="14.25">
      <c r="A4" s="30"/>
      <c r="B4" s="33" t="s">
        <v>36</v>
      </c>
      <c r="C4" s="41"/>
      <c r="D4" s="22" t="s">
        <v>31</v>
      </c>
      <c r="W4" s="13"/>
      <c r="X4" s="24"/>
      <c r="Y4" s="107" t="s">
        <v>33</v>
      </c>
    </row>
    <row r="5" spans="1:41" ht="14.25">
      <c r="A5" s="31" t="s">
        <v>1</v>
      </c>
      <c r="B5" s="34">
        <f>D5+Y5</f>
        <v>38617997</v>
      </c>
      <c r="C5" s="42"/>
      <c r="D5" s="13">
        <v>18944331</v>
      </c>
      <c r="E5">
        <v>296691</v>
      </c>
      <c r="F5">
        <v>3365912</v>
      </c>
      <c r="G5">
        <v>5693894</v>
      </c>
      <c r="H5">
        <v>3317172</v>
      </c>
      <c r="I5">
        <v>644261</v>
      </c>
      <c r="J5">
        <v>483925</v>
      </c>
      <c r="K5">
        <v>1410440</v>
      </c>
      <c r="L5">
        <v>199690</v>
      </c>
      <c r="M5">
        <v>200227</v>
      </c>
      <c r="N5">
        <v>298782</v>
      </c>
      <c r="O5">
        <v>81428</v>
      </c>
      <c r="P5">
        <v>464365</v>
      </c>
      <c r="Q5">
        <v>103188</v>
      </c>
      <c r="S5">
        <v>47027</v>
      </c>
      <c r="T5">
        <v>58262</v>
      </c>
      <c r="U5">
        <v>2279067</v>
      </c>
      <c r="W5" s="13"/>
      <c r="X5" s="24"/>
      <c r="Y5" s="24">
        <v>19673666</v>
      </c>
      <c r="Z5">
        <v>795206</v>
      </c>
      <c r="AA5">
        <v>4001354</v>
      </c>
      <c r="AB5">
        <v>5964554</v>
      </c>
      <c r="AC5">
        <v>3253832</v>
      </c>
      <c r="AD5">
        <v>531466</v>
      </c>
      <c r="AE5">
        <v>261994</v>
      </c>
      <c r="AF5">
        <v>1382059</v>
      </c>
      <c r="AG5">
        <v>232914</v>
      </c>
      <c r="AH5">
        <v>36192</v>
      </c>
      <c r="AI5">
        <v>533116</v>
      </c>
      <c r="AJ5">
        <v>6426</v>
      </c>
      <c r="AK5">
        <v>413889</v>
      </c>
      <c r="AL5">
        <v>52563</v>
      </c>
      <c r="AM5">
        <v>16233</v>
      </c>
      <c r="AN5">
        <v>29244</v>
      </c>
      <c r="AO5">
        <v>2162624</v>
      </c>
    </row>
    <row r="6" spans="3:42" ht="15" thickBot="1">
      <c r="C6" s="138"/>
      <c r="D6" s="27">
        <f>D5*100/$D5</f>
        <v>100</v>
      </c>
      <c r="E6" s="25">
        <f aca="true" t="shared" si="0" ref="E6:U6">E5*100/$D5</f>
        <v>1.5661202287903437</v>
      </c>
      <c r="F6" s="25">
        <f t="shared" si="0"/>
        <v>17.76738381524267</v>
      </c>
      <c r="G6" s="25">
        <f t="shared" si="0"/>
        <v>30.055925437535905</v>
      </c>
      <c r="H6" s="25">
        <f t="shared" si="0"/>
        <v>17.510103682204456</v>
      </c>
      <c r="I6" s="25">
        <f t="shared" si="0"/>
        <v>3.400811567323227</v>
      </c>
      <c r="J6" s="25">
        <f t="shared" si="0"/>
        <v>2.554458112033621</v>
      </c>
      <c r="K6" s="25">
        <f t="shared" si="0"/>
        <v>7.445182413672987</v>
      </c>
      <c r="L6" s="25">
        <f t="shared" si="0"/>
        <v>1.054088423602818</v>
      </c>
      <c r="M6" s="25">
        <f t="shared" si="0"/>
        <v>1.056923044682866</v>
      </c>
      <c r="N6" s="25">
        <f t="shared" si="0"/>
        <v>1.5771578315433783</v>
      </c>
      <c r="O6" s="25">
        <f t="shared" si="0"/>
        <v>0.4298277938661439</v>
      </c>
      <c r="P6" s="25">
        <f t="shared" si="0"/>
        <v>2.451208226883282</v>
      </c>
      <c r="Q6" s="25">
        <f t="shared" si="0"/>
        <v>0.5446906517839031</v>
      </c>
      <c r="R6" s="25"/>
      <c r="S6" s="25">
        <f t="shared" si="0"/>
        <v>0.24823785015158362</v>
      </c>
      <c r="T6" s="25">
        <f t="shared" si="0"/>
        <v>0.307543190625206</v>
      </c>
      <c r="U6" s="25">
        <f t="shared" si="0"/>
        <v>12.03033773005761</v>
      </c>
      <c r="V6" s="139">
        <f>SUM(E6:U6)</f>
        <v>99.99999999999999</v>
      </c>
      <c r="W6" s="27" t="s">
        <v>35</v>
      </c>
      <c r="X6" s="25"/>
      <c r="Y6" s="24">
        <f>Y5*100/$Y5</f>
        <v>100</v>
      </c>
      <c r="Z6" s="15">
        <f aca="true" t="shared" si="1" ref="Z6:AO6">Z5*100/$Y5</f>
        <v>4.041981804509643</v>
      </c>
      <c r="AA6" s="15">
        <f t="shared" si="1"/>
        <v>20.33862931290996</v>
      </c>
      <c r="AB6" s="15">
        <f t="shared" si="1"/>
        <v>30.317450748630176</v>
      </c>
      <c r="AC6" s="15">
        <f t="shared" si="1"/>
        <v>16.539022264584545</v>
      </c>
      <c r="AD6" s="15">
        <f t="shared" si="1"/>
        <v>2.7014080649737573</v>
      </c>
      <c r="AE6" s="15">
        <f t="shared" si="1"/>
        <v>1.3316989319631634</v>
      </c>
      <c r="AF6" s="15">
        <f t="shared" si="1"/>
        <v>7.024918487484742</v>
      </c>
      <c r="AG6" s="15">
        <f t="shared" si="1"/>
        <v>1.1838871311528822</v>
      </c>
      <c r="AH6" s="15">
        <f t="shared" si="1"/>
        <v>0.18396164700569786</v>
      </c>
      <c r="AI6" s="15">
        <f t="shared" si="1"/>
        <v>2.709794910618082</v>
      </c>
      <c r="AJ6" s="15">
        <f t="shared" si="1"/>
        <v>0.03266295158207931</v>
      </c>
      <c r="AK6" s="15">
        <f t="shared" si="1"/>
        <v>2.1037716102326836</v>
      </c>
      <c r="AL6" s="15">
        <f t="shared" si="1"/>
        <v>0.26717440460766184</v>
      </c>
      <c r="AM6" s="15">
        <f t="shared" si="1"/>
        <v>0.08251131232989317</v>
      </c>
      <c r="AN6" s="15">
        <f t="shared" si="1"/>
        <v>0.14864540243795946</v>
      </c>
      <c r="AO6" s="15">
        <f t="shared" si="1"/>
        <v>10.992481014977077</v>
      </c>
      <c r="AP6" s="16">
        <f>SUM(Z6:AO6)</f>
        <v>100.00000000000001</v>
      </c>
    </row>
    <row r="7" spans="2:42" ht="14.25">
      <c r="B7" s="117" t="s">
        <v>32</v>
      </c>
      <c r="C7" s="140"/>
      <c r="D7" s="141">
        <f>SUM(E7:U7)</f>
        <v>38617997</v>
      </c>
      <c r="E7" s="142">
        <f aca="true" t="shared" si="2" ref="E7:Q7">E5+Z5</f>
        <v>1091897</v>
      </c>
      <c r="F7" s="142">
        <f t="shared" si="2"/>
        <v>7367266</v>
      </c>
      <c r="G7" s="142">
        <f t="shared" si="2"/>
        <v>11658448</v>
      </c>
      <c r="H7" s="142">
        <f t="shared" si="2"/>
        <v>6571004</v>
      </c>
      <c r="I7" s="142">
        <f t="shared" si="2"/>
        <v>1175727</v>
      </c>
      <c r="J7" s="142">
        <f t="shared" si="2"/>
        <v>745919</v>
      </c>
      <c r="K7" s="142">
        <f t="shared" si="2"/>
        <v>2792499</v>
      </c>
      <c r="L7" s="142">
        <f t="shared" si="2"/>
        <v>432604</v>
      </c>
      <c r="M7" s="142">
        <f t="shared" si="2"/>
        <v>236419</v>
      </c>
      <c r="N7" s="142">
        <f t="shared" si="2"/>
        <v>831898</v>
      </c>
      <c r="O7" s="142">
        <f t="shared" si="2"/>
        <v>87854</v>
      </c>
      <c r="P7" s="142">
        <f t="shared" si="2"/>
        <v>878254</v>
      </c>
      <c r="Q7" s="142">
        <f t="shared" si="2"/>
        <v>155751</v>
      </c>
      <c r="R7" s="142"/>
      <c r="S7" s="142">
        <f>S5+AM5</f>
        <v>63260</v>
      </c>
      <c r="T7" s="142">
        <f>T5+AN5</f>
        <v>87506</v>
      </c>
      <c r="U7" s="142">
        <f>U5+AO5</f>
        <v>4441691</v>
      </c>
      <c r="V7" s="143"/>
      <c r="W7" s="25"/>
      <c r="X7" s="25"/>
      <c r="Y7" s="24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16"/>
    </row>
    <row r="8" spans="2:42" ht="15" thickBot="1">
      <c r="B8" s="144" t="s">
        <v>34</v>
      </c>
      <c r="C8" s="145"/>
      <c r="D8" s="146">
        <f>(D5+Y5)*100/($D$7)</f>
        <v>100</v>
      </c>
      <c r="E8" s="147">
        <f aca="true" t="shared" si="3" ref="E8:Q8">(E5+Z5)*100/($B$5)</f>
        <v>2.8274304335359495</v>
      </c>
      <c r="F8" s="147">
        <f t="shared" si="3"/>
        <v>19.077286685790565</v>
      </c>
      <c r="G8" s="147">
        <f t="shared" si="3"/>
        <v>30.18915766138777</v>
      </c>
      <c r="H8" s="147">
        <f t="shared" si="3"/>
        <v>17.015393108037166</v>
      </c>
      <c r="I8" s="147">
        <f t="shared" si="3"/>
        <v>3.044505389546744</v>
      </c>
      <c r="J8" s="147">
        <f t="shared" si="3"/>
        <v>1.9315320781655247</v>
      </c>
      <c r="K8" s="147">
        <f t="shared" si="3"/>
        <v>7.231081922762591</v>
      </c>
      <c r="L8" s="147">
        <f t="shared" si="3"/>
        <v>1.1202134590253348</v>
      </c>
      <c r="M8" s="147">
        <f t="shared" si="3"/>
        <v>0.612199022129501</v>
      </c>
      <c r="N8" s="147">
        <f t="shared" si="3"/>
        <v>2.1541717971545755</v>
      </c>
      <c r="O8" s="147">
        <f t="shared" si="3"/>
        <v>0.22749496821391332</v>
      </c>
      <c r="P8" s="147">
        <f t="shared" si="3"/>
        <v>2.274209094790701</v>
      </c>
      <c r="Q8" s="147">
        <f t="shared" si="3"/>
        <v>0.40331195841151474</v>
      </c>
      <c r="R8" s="147"/>
      <c r="S8" s="147">
        <f>(S5+AM5)*100/($B$5)</f>
        <v>0.1638096351812343</v>
      </c>
      <c r="T8" s="147">
        <f>(T5+AN5)*100/($B$5)</f>
        <v>0.2265938339577788</v>
      </c>
      <c r="U8" s="147">
        <f>(U5+AO5)*100/($B$5)</f>
        <v>11.501608951909132</v>
      </c>
      <c r="V8" s="148">
        <f>SUM(E8:U8)</f>
        <v>100.00000000000003</v>
      </c>
      <c r="W8" s="25"/>
      <c r="X8" s="25"/>
      <c r="Y8" s="24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16"/>
    </row>
    <row r="9" spans="1:42" ht="14.25">
      <c r="A9" s="47"/>
      <c r="W9" s="49"/>
      <c r="X9" s="48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1:42" ht="8.25" customHeight="1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7"/>
      <c r="X10" s="67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25" ht="21">
      <c r="A11" s="50" t="s">
        <v>39</v>
      </c>
      <c r="B11" s="50" t="s">
        <v>30</v>
      </c>
      <c r="C11" s="28"/>
      <c r="D11" s="4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2"/>
      <c r="W11" s="25"/>
      <c r="X11" s="25"/>
      <c r="Y11" s="24"/>
    </row>
    <row r="12" spans="3:20" ht="20.25" customHeight="1">
      <c r="C12" s="11"/>
      <c r="D12" s="11"/>
      <c r="E12" s="11"/>
      <c r="T12" s="13"/>
    </row>
    <row r="13" spans="1:34" s="9" customFormat="1" ht="215.25" customHeight="1">
      <c r="A13" s="35" t="s">
        <v>0</v>
      </c>
      <c r="B13" s="37"/>
      <c r="C13" s="43"/>
      <c r="D13" s="18" t="s">
        <v>1</v>
      </c>
      <c r="E13" s="3" t="s">
        <v>19</v>
      </c>
      <c r="F13" s="4" t="s">
        <v>3</v>
      </c>
      <c r="G13" s="4" t="s">
        <v>20</v>
      </c>
      <c r="H13" s="130" t="s">
        <v>21</v>
      </c>
      <c r="I13" s="5" t="s">
        <v>22</v>
      </c>
      <c r="J13" s="5" t="s">
        <v>23</v>
      </c>
      <c r="K13" s="5" t="s">
        <v>24</v>
      </c>
      <c r="L13" s="6" t="s">
        <v>25</v>
      </c>
      <c r="M13" s="6" t="s">
        <v>26</v>
      </c>
      <c r="N13" s="6" t="s">
        <v>27</v>
      </c>
      <c r="O13" s="6" t="s">
        <v>28</v>
      </c>
      <c r="P13" s="6" t="s">
        <v>15</v>
      </c>
      <c r="Q13" s="8" t="s">
        <v>29</v>
      </c>
      <c r="R13" s="17"/>
      <c r="S13" s="17"/>
      <c r="T13" s="18" t="s">
        <v>1</v>
      </c>
      <c r="U13" s="3" t="s">
        <v>19</v>
      </c>
      <c r="V13" s="4" t="s">
        <v>3</v>
      </c>
      <c r="W13" s="4" t="s">
        <v>20</v>
      </c>
      <c r="X13" s="4"/>
      <c r="Y13" s="129" t="s">
        <v>21</v>
      </c>
      <c r="Z13" s="5" t="s">
        <v>22</v>
      </c>
      <c r="AA13" s="5" t="s">
        <v>23</v>
      </c>
      <c r="AB13" s="5" t="s">
        <v>24</v>
      </c>
      <c r="AC13" s="6" t="s">
        <v>25</v>
      </c>
      <c r="AD13" s="6" t="s">
        <v>26</v>
      </c>
      <c r="AE13" s="6" t="s">
        <v>27</v>
      </c>
      <c r="AF13" s="6" t="s">
        <v>28</v>
      </c>
      <c r="AG13" s="6" t="s">
        <v>15</v>
      </c>
      <c r="AH13" s="7" t="s">
        <v>17</v>
      </c>
    </row>
    <row r="14" spans="1:20" s="9" customFormat="1" ht="12.75">
      <c r="A14" s="35"/>
      <c r="B14" s="38"/>
      <c r="C14" s="44"/>
      <c r="D14" s="19" t="s">
        <v>31</v>
      </c>
      <c r="T14" s="19" t="s">
        <v>33</v>
      </c>
    </row>
    <row r="15" spans="1:34" s="9" customFormat="1" ht="12.75">
      <c r="A15" s="36" t="s">
        <v>1</v>
      </c>
      <c r="B15" s="39">
        <f>D15+T15</f>
        <v>46574725</v>
      </c>
      <c r="C15" s="45"/>
      <c r="D15" s="19">
        <v>23012705</v>
      </c>
      <c r="E15" s="9">
        <v>238375</v>
      </c>
      <c r="F15" s="9">
        <v>1488385</v>
      </c>
      <c r="G15" s="9">
        <v>2829195</v>
      </c>
      <c r="H15" s="9">
        <v>5802660</v>
      </c>
      <c r="I15" s="9">
        <v>2656880</v>
      </c>
      <c r="J15" s="9">
        <v>1288025</v>
      </c>
      <c r="K15" s="9">
        <v>1437300</v>
      </c>
      <c r="L15" s="9">
        <v>1136665</v>
      </c>
      <c r="M15" s="9">
        <v>313485</v>
      </c>
      <c r="N15" s="9">
        <v>1595850</v>
      </c>
      <c r="O15" s="9">
        <v>207275</v>
      </c>
      <c r="P15" s="9">
        <v>158605</v>
      </c>
      <c r="Q15" s="9">
        <v>3860015</v>
      </c>
      <c r="T15" s="19">
        <v>23562020</v>
      </c>
      <c r="U15" s="9">
        <v>491485</v>
      </c>
      <c r="V15" s="9">
        <v>2049795</v>
      </c>
      <c r="W15" s="9">
        <v>2990710</v>
      </c>
      <c r="Y15" s="9">
        <v>5369040</v>
      </c>
      <c r="Z15" s="9">
        <v>2618835</v>
      </c>
      <c r="AA15" s="9">
        <v>1192645</v>
      </c>
      <c r="AB15" s="9">
        <v>1142725</v>
      </c>
      <c r="AC15" s="9">
        <v>1618495</v>
      </c>
      <c r="AD15" s="9">
        <v>366640</v>
      </c>
      <c r="AE15" s="9">
        <v>1750420</v>
      </c>
      <c r="AF15" s="9">
        <v>230465</v>
      </c>
      <c r="AG15" s="9">
        <v>109785</v>
      </c>
      <c r="AH15" s="9">
        <v>3630975</v>
      </c>
    </row>
    <row r="16" spans="3:35" ht="15" thickBot="1">
      <c r="C16" s="138"/>
      <c r="D16" s="13">
        <f>D15*100/$D15</f>
        <v>100</v>
      </c>
      <c r="E16" s="61">
        <f aca="true" t="shared" si="4" ref="E16:Q16">E15*100/$D15</f>
        <v>1.0358408539978243</v>
      </c>
      <c r="F16" s="61">
        <f t="shared" si="4"/>
        <v>6.467666447729634</v>
      </c>
      <c r="G16" s="61">
        <f t="shared" si="4"/>
        <v>12.294056696072886</v>
      </c>
      <c r="H16" s="61">
        <f t="shared" si="4"/>
        <v>25.215027959555385</v>
      </c>
      <c r="I16" s="61">
        <f t="shared" si="4"/>
        <v>11.54527466458202</v>
      </c>
      <c r="J16" s="61">
        <f t="shared" si="4"/>
        <v>5.597016952157515</v>
      </c>
      <c r="K16" s="61">
        <f t="shared" si="4"/>
        <v>6.245680375253583</v>
      </c>
      <c r="L16" s="61">
        <f t="shared" si="4"/>
        <v>4.939293316452803</v>
      </c>
      <c r="M16" s="61">
        <f t="shared" si="4"/>
        <v>1.3622257791945798</v>
      </c>
      <c r="N16" s="61">
        <f t="shared" si="4"/>
        <v>6.934647621824553</v>
      </c>
      <c r="O16" s="61">
        <f t="shared" si="4"/>
        <v>0.9006981143676939</v>
      </c>
      <c r="P16" s="61">
        <f t="shared" si="4"/>
        <v>0.6892062449851072</v>
      </c>
      <c r="Q16" s="61">
        <f t="shared" si="4"/>
        <v>16.77340842808353</v>
      </c>
      <c r="R16" s="61"/>
      <c r="S16" s="61">
        <f>SUM(E16:Q16)</f>
        <v>100.00004345425711</v>
      </c>
      <c r="T16" s="63">
        <f>T15*100/$T15</f>
        <v>100</v>
      </c>
      <c r="U16" s="63">
        <f aca="true" t="shared" si="5" ref="U16:AH16">U15*100/$T15</f>
        <v>2.0859204771068014</v>
      </c>
      <c r="V16" s="63">
        <f t="shared" si="5"/>
        <v>8.6995724475236</v>
      </c>
      <c r="W16" s="63">
        <f t="shared" si="5"/>
        <v>12.692927007107201</v>
      </c>
      <c r="X16" s="63"/>
      <c r="Y16" s="63">
        <f t="shared" si="5"/>
        <v>22.786840856598882</v>
      </c>
      <c r="Z16" s="63">
        <f t="shared" si="5"/>
        <v>11.114645518508176</v>
      </c>
      <c r="AA16" s="63">
        <f t="shared" si="5"/>
        <v>5.061726456390411</v>
      </c>
      <c r="AB16" s="63">
        <f t="shared" si="5"/>
        <v>4.849860071420022</v>
      </c>
      <c r="AC16" s="63">
        <f t="shared" si="5"/>
        <v>6.8690842296203805</v>
      </c>
      <c r="AD16" s="63">
        <f t="shared" si="5"/>
        <v>1.5560635293578395</v>
      </c>
      <c r="AE16" s="63">
        <f t="shared" si="5"/>
        <v>7.428989534853124</v>
      </c>
      <c r="AF16" s="63">
        <f t="shared" si="5"/>
        <v>0.9781207213982502</v>
      </c>
      <c r="AG16" s="63">
        <f t="shared" si="5"/>
        <v>0.4659405263215972</v>
      </c>
      <c r="AH16" s="63">
        <f t="shared" si="5"/>
        <v>15.410287403202272</v>
      </c>
      <c r="AI16" s="62">
        <f>SUM(U16:AH16)</f>
        <v>99.9999787794086</v>
      </c>
    </row>
    <row r="17" spans="2:35" ht="14.25">
      <c r="B17" s="149" t="s">
        <v>32</v>
      </c>
      <c r="C17" s="140"/>
      <c r="D17" s="141">
        <f>SUM(E17:Q17)</f>
        <v>46574730</v>
      </c>
      <c r="E17" s="142">
        <f>E15+U15</f>
        <v>729860</v>
      </c>
      <c r="F17" s="142">
        <f>F15+V15</f>
        <v>3538180</v>
      </c>
      <c r="G17" s="142">
        <f>G15+W15</f>
        <v>5819905</v>
      </c>
      <c r="H17" s="142">
        <f aca="true" t="shared" si="6" ref="H17:Q17">H15+Y15</f>
        <v>11171700</v>
      </c>
      <c r="I17" s="142">
        <f t="shared" si="6"/>
        <v>5275715</v>
      </c>
      <c r="J17" s="142">
        <f t="shared" si="6"/>
        <v>2480670</v>
      </c>
      <c r="K17" s="142">
        <f t="shared" si="6"/>
        <v>2580025</v>
      </c>
      <c r="L17" s="142">
        <f t="shared" si="6"/>
        <v>2755160</v>
      </c>
      <c r="M17" s="142">
        <f t="shared" si="6"/>
        <v>680125</v>
      </c>
      <c r="N17" s="142">
        <f t="shared" si="6"/>
        <v>3346270</v>
      </c>
      <c r="O17" s="142">
        <f t="shared" si="6"/>
        <v>437740</v>
      </c>
      <c r="P17" s="142">
        <f t="shared" si="6"/>
        <v>268390</v>
      </c>
      <c r="Q17" s="142">
        <f t="shared" si="6"/>
        <v>7490990</v>
      </c>
      <c r="R17" s="142"/>
      <c r="S17" s="15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16"/>
    </row>
    <row r="18" spans="1:35" ht="15" thickBot="1">
      <c r="A18" s="47"/>
      <c r="B18" s="144" t="s">
        <v>37</v>
      </c>
      <c r="C18" s="145"/>
      <c r="D18" s="151">
        <f>(D15+T15)*100/($D$17)</f>
        <v>99.99998926456472</v>
      </c>
      <c r="E18" s="152">
        <f>(E15+U15)*100/($B$15)</f>
        <v>1.5670731281827215</v>
      </c>
      <c r="F18" s="152">
        <f>(F15+V15)*100/($B$15)</f>
        <v>7.596781301446224</v>
      </c>
      <c r="G18" s="152">
        <f>(G15+W15)*100/($B$15)</f>
        <v>12.495844044167733</v>
      </c>
      <c r="H18" s="152">
        <f aca="true" t="shared" si="7" ref="H18:Q18">(H15+Y15)*100/($B$15)</f>
        <v>23.986615057845217</v>
      </c>
      <c r="I18" s="152">
        <f t="shared" si="7"/>
        <v>11.327420612789448</v>
      </c>
      <c r="J18" s="152">
        <f t="shared" si="7"/>
        <v>5.32621502327711</v>
      </c>
      <c r="K18" s="152">
        <f t="shared" si="7"/>
        <v>5.539538880798545</v>
      </c>
      <c r="L18" s="152">
        <f t="shared" si="7"/>
        <v>5.915569013021548</v>
      </c>
      <c r="M18" s="152">
        <f t="shared" si="7"/>
        <v>1.4602877419029312</v>
      </c>
      <c r="N18" s="152">
        <f t="shared" si="7"/>
        <v>7.184733779963274</v>
      </c>
      <c r="O18" s="152">
        <f t="shared" si="7"/>
        <v>0.9398659895469056</v>
      </c>
      <c r="P18" s="152">
        <f t="shared" si="7"/>
        <v>0.5762567572862749</v>
      </c>
      <c r="Q18" s="152">
        <f t="shared" si="7"/>
        <v>16.083809405208513</v>
      </c>
      <c r="R18" s="152"/>
      <c r="S18" s="153">
        <f>SUM(E18:Q18)</f>
        <v>100.00001073543645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9" customHeight="1">
      <c r="A19" s="47"/>
      <c r="B19" s="110"/>
      <c r="C19" s="110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62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ht="15" thickBot="1">
      <c r="N20" s="109"/>
    </row>
    <row r="21" spans="2:18" ht="14.25">
      <c r="B21" s="74" t="s">
        <v>88</v>
      </c>
      <c r="C21" s="75"/>
      <c r="D21" s="75"/>
      <c r="E21" s="76" t="s">
        <v>88</v>
      </c>
      <c r="F21" s="75"/>
      <c r="G21" s="75"/>
      <c r="H21" s="77"/>
      <c r="J21" s="85" t="s">
        <v>111</v>
      </c>
      <c r="K21" s="75"/>
      <c r="L21" s="75"/>
      <c r="M21" s="75"/>
      <c r="N21" s="86" t="s">
        <v>111</v>
      </c>
      <c r="O21" s="75"/>
      <c r="P21" s="75"/>
      <c r="Q21" s="77"/>
      <c r="R21" s="24"/>
    </row>
    <row r="22" spans="2:18" ht="25.5">
      <c r="B22" s="115" t="s">
        <v>122</v>
      </c>
      <c r="C22" s="24"/>
      <c r="D22" s="24"/>
      <c r="E22" s="24"/>
      <c r="F22" s="24"/>
      <c r="G22" s="24"/>
      <c r="H22" s="79"/>
      <c r="J22" s="115" t="s">
        <v>121</v>
      </c>
      <c r="K22" s="24"/>
      <c r="L22" s="24"/>
      <c r="M22" s="24"/>
      <c r="N22" s="24"/>
      <c r="O22" s="24"/>
      <c r="P22" s="24"/>
      <c r="Q22" s="79"/>
      <c r="R22" s="24"/>
    </row>
    <row r="23" spans="2:18" ht="14.25">
      <c r="B23" s="80" t="s">
        <v>89</v>
      </c>
      <c r="C23" s="24" t="s">
        <v>90</v>
      </c>
      <c r="D23" s="24"/>
      <c r="E23" s="58" t="s">
        <v>89</v>
      </c>
      <c r="F23" s="24" t="s">
        <v>90</v>
      </c>
      <c r="G23" s="24"/>
      <c r="H23" s="79"/>
      <c r="J23" s="87" t="s">
        <v>112</v>
      </c>
      <c r="K23" s="24"/>
      <c r="L23" s="24" t="s">
        <v>113</v>
      </c>
      <c r="M23" s="24"/>
      <c r="N23" s="2" t="s">
        <v>112</v>
      </c>
      <c r="O23" s="24" t="s">
        <v>113</v>
      </c>
      <c r="P23" s="24"/>
      <c r="Q23" s="79"/>
      <c r="R23" s="24"/>
    </row>
    <row r="24" spans="2:18" ht="14.25">
      <c r="B24" s="80" t="s">
        <v>91</v>
      </c>
      <c r="C24" s="24" t="s">
        <v>92</v>
      </c>
      <c r="D24" s="24"/>
      <c r="E24" s="58" t="s">
        <v>91</v>
      </c>
      <c r="F24" s="24" t="s">
        <v>92</v>
      </c>
      <c r="G24" s="24"/>
      <c r="H24" s="79"/>
      <c r="J24" s="87" t="s">
        <v>114</v>
      </c>
      <c r="K24" s="24"/>
      <c r="L24" s="24" t="s">
        <v>115</v>
      </c>
      <c r="M24" s="24"/>
      <c r="N24" s="2" t="s">
        <v>114</v>
      </c>
      <c r="O24" s="24" t="s">
        <v>115</v>
      </c>
      <c r="P24" s="24"/>
      <c r="Q24" s="79"/>
      <c r="R24" s="24"/>
    </row>
    <row r="25" spans="2:18" ht="14.25">
      <c r="B25" s="80" t="s">
        <v>93</v>
      </c>
      <c r="C25" s="24" t="s">
        <v>110</v>
      </c>
      <c r="D25" s="24"/>
      <c r="E25" s="58" t="s">
        <v>93</v>
      </c>
      <c r="F25" s="24" t="s">
        <v>94</v>
      </c>
      <c r="G25" s="24"/>
      <c r="H25" s="79"/>
      <c r="J25" s="87" t="s">
        <v>116</v>
      </c>
      <c r="K25" s="24"/>
      <c r="L25" s="24" t="s">
        <v>75</v>
      </c>
      <c r="M25" s="24"/>
      <c r="N25" s="2" t="s">
        <v>116</v>
      </c>
      <c r="O25" s="24" t="s">
        <v>0</v>
      </c>
      <c r="P25" s="24"/>
      <c r="Q25" s="79"/>
      <c r="R25" s="24"/>
    </row>
    <row r="26" spans="2:18" ht="14.25">
      <c r="B26" s="80" t="s">
        <v>95</v>
      </c>
      <c r="C26" s="24" t="s">
        <v>96</v>
      </c>
      <c r="D26" s="24"/>
      <c r="E26" s="58" t="s">
        <v>95</v>
      </c>
      <c r="F26" s="24" t="s">
        <v>96</v>
      </c>
      <c r="G26" s="24"/>
      <c r="H26" s="79"/>
      <c r="J26" s="87" t="s">
        <v>117</v>
      </c>
      <c r="K26" s="24"/>
      <c r="L26" s="24" t="s">
        <v>118</v>
      </c>
      <c r="M26" s="24"/>
      <c r="N26" s="2" t="s">
        <v>117</v>
      </c>
      <c r="O26" s="24" t="s">
        <v>118</v>
      </c>
      <c r="P26" s="24"/>
      <c r="Q26" s="79"/>
      <c r="R26" s="24"/>
    </row>
    <row r="27" spans="2:19" ht="14.25">
      <c r="B27" s="80" t="s">
        <v>97</v>
      </c>
      <c r="C27" s="24" t="s">
        <v>98</v>
      </c>
      <c r="D27" s="24"/>
      <c r="E27" s="58" t="s">
        <v>97</v>
      </c>
      <c r="F27" s="24" t="s">
        <v>98</v>
      </c>
      <c r="G27" s="24"/>
      <c r="H27" s="79"/>
      <c r="J27" s="87" t="s">
        <v>119</v>
      </c>
      <c r="K27" s="24"/>
      <c r="L27" s="24" t="s">
        <v>79</v>
      </c>
      <c r="M27" s="24"/>
      <c r="N27" s="2" t="s">
        <v>119</v>
      </c>
      <c r="O27" s="24" t="s">
        <v>79</v>
      </c>
      <c r="P27" s="24"/>
      <c r="Q27" s="79"/>
      <c r="R27" s="24"/>
      <c r="S27" s="24"/>
    </row>
    <row r="28" spans="2:19" ht="14.25">
      <c r="B28" s="80" t="s">
        <v>99</v>
      </c>
      <c r="C28" s="24" t="s">
        <v>100</v>
      </c>
      <c r="D28" s="24"/>
      <c r="E28" s="58" t="s">
        <v>99</v>
      </c>
      <c r="F28" s="24" t="s">
        <v>100</v>
      </c>
      <c r="G28" s="24"/>
      <c r="H28" s="79"/>
      <c r="J28" s="87" t="s">
        <v>120</v>
      </c>
      <c r="K28" s="24"/>
      <c r="L28" s="24" t="s">
        <v>118</v>
      </c>
      <c r="M28" s="24"/>
      <c r="N28" s="2" t="s">
        <v>120</v>
      </c>
      <c r="O28" s="24" t="s">
        <v>118</v>
      </c>
      <c r="P28" s="24"/>
      <c r="Q28" s="79"/>
      <c r="R28" s="24"/>
      <c r="S28" s="24"/>
    </row>
    <row r="29" spans="2:18" ht="15" thickBot="1">
      <c r="B29" s="78"/>
      <c r="C29" s="24"/>
      <c r="D29" s="24"/>
      <c r="E29" s="24"/>
      <c r="F29" s="24"/>
      <c r="G29" s="24"/>
      <c r="H29" s="133" t="s">
        <v>206</v>
      </c>
      <c r="J29" s="78"/>
      <c r="K29" s="24"/>
      <c r="L29" s="24"/>
      <c r="M29" s="24"/>
      <c r="N29" s="24"/>
      <c r="O29" s="24"/>
      <c r="P29" s="24"/>
      <c r="Q29" s="133" t="s">
        <v>206</v>
      </c>
      <c r="R29" s="28"/>
    </row>
    <row r="30" spans="2:25" ht="15" thickBot="1">
      <c r="B30" s="80" t="s">
        <v>75</v>
      </c>
      <c r="C30" s="58" t="s">
        <v>79</v>
      </c>
      <c r="D30" s="24"/>
      <c r="E30" s="58" t="s">
        <v>0</v>
      </c>
      <c r="F30" s="58" t="s">
        <v>79</v>
      </c>
      <c r="G30" s="24"/>
      <c r="H30" s="133" t="s">
        <v>204</v>
      </c>
      <c r="J30" s="88" t="s">
        <v>75</v>
      </c>
      <c r="K30" s="24"/>
      <c r="L30" s="24"/>
      <c r="M30" s="24"/>
      <c r="N30" s="1" t="s">
        <v>0</v>
      </c>
      <c r="O30" s="24"/>
      <c r="P30" s="24"/>
      <c r="Q30" s="133" t="s">
        <v>204</v>
      </c>
      <c r="R30" s="154"/>
      <c r="S30" s="155"/>
      <c r="T30" s="155"/>
      <c r="U30" s="155"/>
      <c r="V30" s="155"/>
      <c r="W30" s="155"/>
      <c r="X30" s="155"/>
      <c r="Y30" s="156"/>
    </row>
    <row r="31" spans="2:32" ht="14.25">
      <c r="B31" s="119" t="s">
        <v>80</v>
      </c>
      <c r="C31" s="93" t="s">
        <v>81</v>
      </c>
      <c r="D31" s="120"/>
      <c r="E31" s="92" t="s">
        <v>80</v>
      </c>
      <c r="F31" s="93" t="s">
        <v>81</v>
      </c>
      <c r="G31" s="47"/>
      <c r="H31" s="134" t="s">
        <v>205</v>
      </c>
      <c r="J31" s="87" t="s">
        <v>1</v>
      </c>
      <c r="K31" s="24"/>
      <c r="L31" s="24">
        <v>38617997</v>
      </c>
      <c r="M31" s="24"/>
      <c r="N31" s="101" t="s">
        <v>1</v>
      </c>
      <c r="O31" s="47">
        <v>38617997</v>
      </c>
      <c r="P31" s="47"/>
      <c r="Q31" s="134" t="s">
        <v>205</v>
      </c>
      <c r="R31" s="157"/>
      <c r="S31" s="111"/>
      <c r="T31" s="132" t="s">
        <v>195</v>
      </c>
      <c r="U31" s="75"/>
      <c r="V31" s="75"/>
      <c r="W31" s="75"/>
      <c r="X31" s="77"/>
      <c r="Y31" s="162"/>
      <c r="Z31" s="116" t="s">
        <v>138</v>
      </c>
      <c r="AB31" s="116" t="s">
        <v>151</v>
      </c>
      <c r="AC31" s="116" t="s">
        <v>71</v>
      </c>
      <c r="AD31" s="116"/>
      <c r="AF31" s="116" t="s">
        <v>155</v>
      </c>
    </row>
    <row r="32" spans="2:32" ht="14.25">
      <c r="B32" s="121" t="s">
        <v>19</v>
      </c>
      <c r="C32" s="95" t="s">
        <v>82</v>
      </c>
      <c r="D32" s="122"/>
      <c r="E32" s="94" t="s">
        <v>19</v>
      </c>
      <c r="F32" s="95" t="s">
        <v>82</v>
      </c>
      <c r="G32" s="64"/>
      <c r="H32" s="96" t="s">
        <v>123</v>
      </c>
      <c r="J32" s="87" t="s">
        <v>19</v>
      </c>
      <c r="K32" s="24"/>
      <c r="L32" s="24">
        <v>1091897</v>
      </c>
      <c r="M32" s="24"/>
      <c r="N32" s="102" t="s">
        <v>2</v>
      </c>
      <c r="O32" s="64">
        <v>1091897</v>
      </c>
      <c r="P32" s="64"/>
      <c r="Q32" s="96" t="s">
        <v>123</v>
      </c>
      <c r="R32" s="158"/>
      <c r="S32" s="78" t="s">
        <v>197</v>
      </c>
      <c r="T32" s="28" t="s">
        <v>139</v>
      </c>
      <c r="U32" s="113" t="s">
        <v>211</v>
      </c>
      <c r="V32" s="113" t="s">
        <v>212</v>
      </c>
      <c r="W32" s="28" t="s">
        <v>142</v>
      </c>
      <c r="X32" s="79"/>
      <c r="Y32" s="162"/>
      <c r="Z32" s="47" t="s">
        <v>181</v>
      </c>
      <c r="AA32" s="47"/>
      <c r="AB32" s="47" t="s">
        <v>181</v>
      </c>
      <c r="AC32" t="s">
        <v>156</v>
      </c>
      <c r="AF32" t="s">
        <v>189</v>
      </c>
    </row>
    <row r="33" spans="2:31" ht="15" customHeight="1">
      <c r="B33" s="121" t="s">
        <v>3</v>
      </c>
      <c r="C33" s="95" t="s">
        <v>83</v>
      </c>
      <c r="D33" s="122"/>
      <c r="E33" s="94" t="s">
        <v>3</v>
      </c>
      <c r="F33" s="95" t="s">
        <v>83</v>
      </c>
      <c r="G33" s="64"/>
      <c r="H33" s="96" t="s">
        <v>124</v>
      </c>
      <c r="J33" s="87" t="s">
        <v>3</v>
      </c>
      <c r="K33" s="24"/>
      <c r="L33" s="24">
        <v>7367266</v>
      </c>
      <c r="M33" s="24"/>
      <c r="N33" s="102" t="s">
        <v>3</v>
      </c>
      <c r="O33" s="64">
        <v>7367266</v>
      </c>
      <c r="P33" s="64"/>
      <c r="Q33" s="96" t="s">
        <v>124</v>
      </c>
      <c r="R33" s="158"/>
      <c r="S33" s="78" t="s">
        <v>201</v>
      </c>
      <c r="T33" s="24" t="s">
        <v>145</v>
      </c>
      <c r="U33" s="114" t="s">
        <v>198</v>
      </c>
      <c r="V33" s="114" t="s">
        <v>198</v>
      </c>
      <c r="W33" s="24" t="s">
        <v>146</v>
      </c>
      <c r="X33" s="79"/>
      <c r="Y33" s="162"/>
      <c r="Z33" s="131" t="s">
        <v>148</v>
      </c>
      <c r="AA33" s="47"/>
      <c r="AB33" s="125" t="s">
        <v>152</v>
      </c>
      <c r="AC33" t="s">
        <v>157</v>
      </c>
      <c r="AE33" t="s">
        <v>190</v>
      </c>
    </row>
    <row r="34" spans="2:29" ht="14.25">
      <c r="B34" s="121" t="s">
        <v>76</v>
      </c>
      <c r="C34" s="95" t="s">
        <v>84</v>
      </c>
      <c r="D34" s="64"/>
      <c r="E34" s="94" t="s">
        <v>20</v>
      </c>
      <c r="F34" s="95" t="s">
        <v>84</v>
      </c>
      <c r="G34" s="64"/>
      <c r="H34" s="96" t="s">
        <v>125</v>
      </c>
      <c r="J34" s="87" t="s">
        <v>76</v>
      </c>
      <c r="K34" s="24"/>
      <c r="L34" s="24">
        <v>11658448</v>
      </c>
      <c r="M34" s="24"/>
      <c r="N34" s="102" t="s">
        <v>4</v>
      </c>
      <c r="O34" s="64">
        <v>11658448</v>
      </c>
      <c r="P34" s="64"/>
      <c r="Q34" s="96" t="s">
        <v>125</v>
      </c>
      <c r="R34" s="158"/>
      <c r="S34" s="78" t="s">
        <v>202</v>
      </c>
      <c r="T34" s="24" t="s">
        <v>140</v>
      </c>
      <c r="U34" s="24" t="s">
        <v>199</v>
      </c>
      <c r="V34" s="114" t="s">
        <v>213</v>
      </c>
      <c r="W34" s="24" t="s">
        <v>143</v>
      </c>
      <c r="X34" s="79"/>
      <c r="Y34" s="162"/>
      <c r="Z34" s="126" t="s">
        <v>149</v>
      </c>
      <c r="AA34" s="64"/>
      <c r="AB34" s="126" t="s">
        <v>153</v>
      </c>
      <c r="AC34" s="114" t="s">
        <v>158</v>
      </c>
    </row>
    <row r="35" spans="2:29" ht="14.25">
      <c r="B35" s="118" t="s">
        <v>77</v>
      </c>
      <c r="C35" s="81" t="s">
        <v>85</v>
      </c>
      <c r="D35" s="24"/>
      <c r="E35" s="91" t="s">
        <v>21</v>
      </c>
      <c r="F35" s="97" t="s">
        <v>101</v>
      </c>
      <c r="G35" s="168">
        <f>F35+F36+F37+F38</f>
        <v>21508110</v>
      </c>
      <c r="H35" s="98" t="s">
        <v>126</v>
      </c>
      <c r="J35" s="87" t="s">
        <v>77</v>
      </c>
      <c r="K35" s="24"/>
      <c r="L35" s="24">
        <v>11717753</v>
      </c>
      <c r="M35" s="24"/>
      <c r="N35" s="103" t="s">
        <v>5</v>
      </c>
      <c r="O35" s="23">
        <v>6571004</v>
      </c>
      <c r="P35" s="168">
        <f>O35+O36+O37+O38+O39</f>
        <v>11717753</v>
      </c>
      <c r="Q35" s="98" t="s">
        <v>126</v>
      </c>
      <c r="R35" s="158"/>
      <c r="S35" s="78" t="s">
        <v>203</v>
      </c>
      <c r="T35" s="24" t="s">
        <v>141</v>
      </c>
      <c r="U35" s="24" t="s">
        <v>200</v>
      </c>
      <c r="V35" s="114" t="s">
        <v>214</v>
      </c>
      <c r="W35" s="24" t="s">
        <v>144</v>
      </c>
      <c r="X35" s="79"/>
      <c r="Y35" s="162"/>
      <c r="Z35" s="126" t="s">
        <v>150</v>
      </c>
      <c r="AA35" s="64"/>
      <c r="AB35" s="126" t="s">
        <v>154</v>
      </c>
      <c r="AC35" s="114" t="s">
        <v>159</v>
      </c>
    </row>
    <row r="36" spans="2:29" ht="14.25">
      <c r="B36" s="78"/>
      <c r="C36" s="24"/>
      <c r="D36" s="24"/>
      <c r="E36" s="58" t="s">
        <v>22</v>
      </c>
      <c r="F36" s="81" t="s">
        <v>102</v>
      </c>
      <c r="G36" s="169"/>
      <c r="H36" s="79" t="s">
        <v>127</v>
      </c>
      <c r="J36" s="78"/>
      <c r="K36" s="24"/>
      <c r="L36" s="24"/>
      <c r="M36" s="24"/>
      <c r="N36" s="2" t="s">
        <v>6</v>
      </c>
      <c r="O36" s="24">
        <v>1175727</v>
      </c>
      <c r="P36" s="169"/>
      <c r="Q36" s="79" t="s">
        <v>127</v>
      </c>
      <c r="R36" s="158"/>
      <c r="S36" s="135" t="s">
        <v>29</v>
      </c>
      <c r="T36" s="24"/>
      <c r="U36" s="114" t="s">
        <v>135</v>
      </c>
      <c r="V36" s="114" t="s">
        <v>215</v>
      </c>
      <c r="W36" s="24"/>
      <c r="X36" s="79"/>
      <c r="Y36" s="162"/>
      <c r="AC36" s="114" t="s">
        <v>160</v>
      </c>
    </row>
    <row r="37" spans="2:29" ht="15" thickBot="1">
      <c r="B37" s="78"/>
      <c r="C37" s="24"/>
      <c r="D37" s="24"/>
      <c r="E37" s="58" t="s">
        <v>23</v>
      </c>
      <c r="F37" s="81" t="s">
        <v>103</v>
      </c>
      <c r="G37" s="169"/>
      <c r="H37" s="79" t="s">
        <v>128</v>
      </c>
      <c r="J37" s="78"/>
      <c r="K37" s="24"/>
      <c r="L37" s="24"/>
      <c r="M37" s="24"/>
      <c r="N37" s="2" t="s">
        <v>7</v>
      </c>
      <c r="O37" s="24">
        <v>745919</v>
      </c>
      <c r="P37" s="169"/>
      <c r="Q37" s="79" t="s">
        <v>128</v>
      </c>
      <c r="R37" s="158"/>
      <c r="S37" s="112" t="s">
        <v>217</v>
      </c>
      <c r="T37" s="83"/>
      <c r="U37" s="83"/>
      <c r="V37" s="83"/>
      <c r="W37" s="83"/>
      <c r="X37" s="84"/>
      <c r="Y37" s="162"/>
      <c r="AC37" s="114" t="s">
        <v>161</v>
      </c>
    </row>
    <row r="38" spans="2:29" ht="14.25">
      <c r="B38" s="123"/>
      <c r="C38" s="47"/>
      <c r="D38" s="120"/>
      <c r="E38" s="92" t="s">
        <v>24</v>
      </c>
      <c r="F38" s="93" t="s">
        <v>104</v>
      </c>
      <c r="G38" s="170"/>
      <c r="H38" s="90" t="s">
        <v>129</v>
      </c>
      <c r="J38" s="78"/>
      <c r="K38" s="24"/>
      <c r="L38" s="24"/>
      <c r="M38" s="24"/>
      <c r="N38" s="2" t="s">
        <v>8</v>
      </c>
      <c r="O38" s="24">
        <v>2792499</v>
      </c>
      <c r="P38" s="169"/>
      <c r="Q38" s="79" t="s">
        <v>129</v>
      </c>
      <c r="R38" s="158"/>
      <c r="S38" t="s">
        <v>216</v>
      </c>
      <c r="Y38" s="162"/>
      <c r="AC38" s="114" t="s">
        <v>162</v>
      </c>
    </row>
    <row r="39" spans="2:29" ht="15" thickBot="1">
      <c r="B39" s="118" t="s">
        <v>78</v>
      </c>
      <c r="C39" s="81" t="s">
        <v>86</v>
      </c>
      <c r="D39" s="24"/>
      <c r="E39" s="91" t="s">
        <v>25</v>
      </c>
      <c r="F39" s="81" t="s">
        <v>105</v>
      </c>
      <c r="G39" s="169">
        <f>F39+F40+F41+F42+F43</f>
        <v>7487685</v>
      </c>
      <c r="H39" s="79" t="s">
        <v>130</v>
      </c>
      <c r="J39" s="78"/>
      <c r="K39" s="24"/>
      <c r="L39" s="24"/>
      <c r="M39" s="24"/>
      <c r="N39" s="101" t="s">
        <v>9</v>
      </c>
      <c r="O39" s="47">
        <v>432604</v>
      </c>
      <c r="P39" s="170"/>
      <c r="Q39" s="90" t="s">
        <v>130</v>
      </c>
      <c r="R39" s="159"/>
      <c r="S39" s="160"/>
      <c r="T39" s="160"/>
      <c r="U39" s="160"/>
      <c r="V39" s="160"/>
      <c r="W39" s="160"/>
      <c r="X39" s="160"/>
      <c r="Y39" s="161"/>
      <c r="AC39" s="114" t="s">
        <v>163</v>
      </c>
    </row>
    <row r="40" spans="2:22" ht="14.25">
      <c r="B40" s="78"/>
      <c r="C40" s="24"/>
      <c r="D40" s="24"/>
      <c r="E40" s="58" t="s">
        <v>26</v>
      </c>
      <c r="F40" s="81" t="s">
        <v>106</v>
      </c>
      <c r="G40" s="169"/>
      <c r="H40" s="79" t="s">
        <v>131</v>
      </c>
      <c r="J40" s="87" t="s">
        <v>78</v>
      </c>
      <c r="K40" s="24"/>
      <c r="L40" s="24">
        <v>2340942</v>
      </c>
      <c r="M40" s="24"/>
      <c r="N40" s="103" t="s">
        <v>10</v>
      </c>
      <c r="O40" s="23">
        <v>236419</v>
      </c>
      <c r="P40" s="168">
        <f>O40+O41+O42+O43+O44+O45+O46</f>
        <v>2340942</v>
      </c>
      <c r="Q40" s="98" t="s">
        <v>131</v>
      </c>
      <c r="R40" s="24"/>
      <c r="S40" s="24"/>
      <c r="T40" s="116" t="s">
        <v>164</v>
      </c>
      <c r="U40" s="116" t="s">
        <v>171</v>
      </c>
      <c r="V40" s="116"/>
    </row>
    <row r="41" spans="2:34" ht="14.25">
      <c r="B41" s="78"/>
      <c r="C41" s="24"/>
      <c r="D41" s="24"/>
      <c r="E41" s="58" t="s">
        <v>27</v>
      </c>
      <c r="F41" s="81" t="s">
        <v>107</v>
      </c>
      <c r="G41" s="169"/>
      <c r="H41" s="79" t="s">
        <v>132</v>
      </c>
      <c r="J41" s="78"/>
      <c r="K41" s="24"/>
      <c r="L41" s="24"/>
      <c r="M41" s="24"/>
      <c r="N41" s="2" t="s">
        <v>11</v>
      </c>
      <c r="O41" s="24">
        <v>831898</v>
      </c>
      <c r="P41" s="169"/>
      <c r="Q41" s="79" t="s">
        <v>132</v>
      </c>
      <c r="R41" s="24"/>
      <c r="S41" s="24"/>
      <c r="T41" t="s">
        <v>139</v>
      </c>
      <c r="U41" t="s">
        <v>139</v>
      </c>
      <c r="AE41" s="116" t="s">
        <v>186</v>
      </c>
      <c r="AH41" s="116" t="s">
        <v>172</v>
      </c>
    </row>
    <row r="42" spans="2:34" ht="14.25">
      <c r="B42" s="78"/>
      <c r="C42" s="24"/>
      <c r="D42" s="24"/>
      <c r="E42" s="58" t="s">
        <v>28</v>
      </c>
      <c r="F42" s="81" t="s">
        <v>108</v>
      </c>
      <c r="G42" s="169"/>
      <c r="H42" s="79" t="s">
        <v>133</v>
      </c>
      <c r="J42" s="78"/>
      <c r="K42" s="24"/>
      <c r="L42" s="24"/>
      <c r="M42" s="24"/>
      <c r="N42" s="2" t="s">
        <v>12</v>
      </c>
      <c r="O42" s="24">
        <v>87854</v>
      </c>
      <c r="P42" s="169"/>
      <c r="Q42" s="79" t="s">
        <v>133</v>
      </c>
      <c r="R42" s="24"/>
      <c r="S42" s="24"/>
      <c r="T42" t="s">
        <v>165</v>
      </c>
      <c r="U42" t="s">
        <v>165</v>
      </c>
      <c r="Z42" s="116" t="s">
        <v>138</v>
      </c>
      <c r="AA42" s="116"/>
      <c r="AB42" s="116" t="s">
        <v>182</v>
      </c>
      <c r="AE42" s="47" t="s">
        <v>187</v>
      </c>
      <c r="AH42" t="s">
        <v>173</v>
      </c>
    </row>
    <row r="43" spans="2:34" ht="14.25">
      <c r="B43" s="123"/>
      <c r="C43" s="47"/>
      <c r="D43" s="120"/>
      <c r="E43" s="92" t="s">
        <v>15</v>
      </c>
      <c r="F43" s="93" t="s">
        <v>109</v>
      </c>
      <c r="G43" s="100"/>
      <c r="H43" s="90" t="s">
        <v>134</v>
      </c>
      <c r="J43" s="78"/>
      <c r="K43" s="24"/>
      <c r="L43" s="24"/>
      <c r="M43" s="24"/>
      <c r="N43" s="2" t="s">
        <v>13</v>
      </c>
      <c r="O43" s="24">
        <v>878254</v>
      </c>
      <c r="P43" s="169"/>
      <c r="Q43" s="79" t="s">
        <v>134</v>
      </c>
      <c r="R43" s="24"/>
      <c r="S43" s="24"/>
      <c r="T43" t="s">
        <v>166</v>
      </c>
      <c r="U43" t="s">
        <v>166</v>
      </c>
      <c r="Z43" s="166" t="s">
        <v>148</v>
      </c>
      <c r="AA43" s="137"/>
      <c r="AB43" s="24" t="s">
        <v>191</v>
      </c>
      <c r="AC43" s="24"/>
      <c r="AE43" s="164" t="s">
        <v>193</v>
      </c>
      <c r="AF43" s="164"/>
      <c r="AH43" t="s">
        <v>174</v>
      </c>
    </row>
    <row r="44" spans="2:34" ht="15" thickBot="1">
      <c r="B44" s="124" t="s">
        <v>29</v>
      </c>
      <c r="C44" s="82" t="s">
        <v>87</v>
      </c>
      <c r="D44" s="83"/>
      <c r="E44" s="99" t="s">
        <v>29</v>
      </c>
      <c r="F44" s="82" t="s">
        <v>87</v>
      </c>
      <c r="G44" s="83"/>
      <c r="H44" s="84"/>
      <c r="J44" s="78"/>
      <c r="K44" s="24"/>
      <c r="L44" s="24"/>
      <c r="M44" s="24"/>
      <c r="N44" s="2" t="s">
        <v>14</v>
      </c>
      <c r="O44" s="24">
        <v>155751</v>
      </c>
      <c r="P44" s="169"/>
      <c r="Q44" s="79" t="s">
        <v>135</v>
      </c>
      <c r="R44" s="24"/>
      <c r="S44" s="24"/>
      <c r="T44" t="s">
        <v>167</v>
      </c>
      <c r="U44" t="s">
        <v>167</v>
      </c>
      <c r="Z44" s="167"/>
      <c r="AA44" s="70"/>
      <c r="AB44" s="127" t="s">
        <v>183</v>
      </c>
      <c r="AC44" s="47"/>
      <c r="AE44" s="165"/>
      <c r="AF44" s="165"/>
      <c r="AH44" t="s">
        <v>175</v>
      </c>
    </row>
    <row r="45" spans="2:34" ht="14.25">
      <c r="B45" s="73" t="s">
        <v>196</v>
      </c>
      <c r="C45" s="59"/>
      <c r="E45" s="73"/>
      <c r="F45" s="59"/>
      <c r="J45" s="78"/>
      <c r="K45" s="24"/>
      <c r="L45" s="24"/>
      <c r="M45" s="24"/>
      <c r="N45" s="2" t="s">
        <v>15</v>
      </c>
      <c r="O45" s="24">
        <v>63260</v>
      </c>
      <c r="P45" s="169"/>
      <c r="Q45" s="79" t="s">
        <v>136</v>
      </c>
      <c r="R45" s="24"/>
      <c r="S45" s="24"/>
      <c r="T45" t="s">
        <v>168</v>
      </c>
      <c r="U45" t="s">
        <v>168</v>
      </c>
      <c r="Z45" s="64" t="s">
        <v>149</v>
      </c>
      <c r="AA45" s="64"/>
      <c r="AB45" s="126" t="s">
        <v>184</v>
      </c>
      <c r="AC45" s="64"/>
      <c r="AE45" s="127" t="s">
        <v>194</v>
      </c>
      <c r="AH45" t="s">
        <v>176</v>
      </c>
    </row>
    <row r="46" spans="2:34" ht="14.25">
      <c r="B46" s="73"/>
      <c r="C46" s="59"/>
      <c r="E46" s="73"/>
      <c r="F46" s="59"/>
      <c r="J46" s="78"/>
      <c r="K46" s="24"/>
      <c r="L46" s="24"/>
      <c r="M46" s="24"/>
      <c r="N46" s="101" t="s">
        <v>16</v>
      </c>
      <c r="O46" s="47">
        <v>87506</v>
      </c>
      <c r="P46" s="170"/>
      <c r="Q46" s="90" t="s">
        <v>137</v>
      </c>
      <c r="R46" s="24"/>
      <c r="S46" s="24"/>
      <c r="T46" t="s">
        <v>169</v>
      </c>
      <c r="U46" t="s">
        <v>169</v>
      </c>
      <c r="Z46" s="47" t="s">
        <v>150</v>
      </c>
      <c r="AA46" s="47"/>
      <c r="AB46" s="127" t="s">
        <v>185</v>
      </c>
      <c r="AC46" s="47"/>
      <c r="AE46" s="127" t="s">
        <v>188</v>
      </c>
      <c r="AH46" t="s">
        <v>177</v>
      </c>
    </row>
    <row r="47" spans="2:34" ht="15" thickBot="1">
      <c r="B47" s="73"/>
      <c r="C47" s="59"/>
      <c r="E47" s="73"/>
      <c r="F47" s="59"/>
      <c r="J47" s="89" t="s">
        <v>17</v>
      </c>
      <c r="K47" s="83"/>
      <c r="L47" s="83">
        <v>4441691</v>
      </c>
      <c r="M47" s="83"/>
      <c r="N47" s="104" t="s">
        <v>17</v>
      </c>
      <c r="O47" s="83">
        <v>4441691</v>
      </c>
      <c r="P47" s="83"/>
      <c r="Q47" s="84"/>
      <c r="R47" s="24"/>
      <c r="S47" s="24"/>
      <c r="T47" t="s">
        <v>170</v>
      </c>
      <c r="U47" t="s">
        <v>170</v>
      </c>
      <c r="AB47" s="114" t="s">
        <v>192</v>
      </c>
      <c r="AE47" s="114" t="s">
        <v>192</v>
      </c>
      <c r="AH47" t="s">
        <v>178</v>
      </c>
    </row>
    <row r="48" spans="10:34" ht="14.25">
      <c r="J48" s="73" t="s">
        <v>196</v>
      </c>
      <c r="R48" s="24"/>
      <c r="S48" s="24"/>
      <c r="AH48" t="s">
        <v>179</v>
      </c>
    </row>
    <row r="49" spans="19:34" ht="14.25">
      <c r="S49" s="24"/>
      <c r="AH49" t="s">
        <v>180</v>
      </c>
    </row>
    <row r="50" spans="1:12" ht="14.25">
      <c r="A50" s="51" t="s">
        <v>40</v>
      </c>
      <c r="B50" s="51" t="s">
        <v>41</v>
      </c>
      <c r="C50" s="51" t="s">
        <v>42</v>
      </c>
      <c r="D50" s="51" t="s">
        <v>43</v>
      </c>
      <c r="E50" s="51" t="s">
        <v>44</v>
      </c>
      <c r="F50" s="51" t="s">
        <v>45</v>
      </c>
      <c r="G50" s="51" t="s">
        <v>46</v>
      </c>
      <c r="H50" s="51" t="s">
        <v>47</v>
      </c>
      <c r="I50" s="51" t="s">
        <v>48</v>
      </c>
      <c r="J50" s="51" t="s">
        <v>49</v>
      </c>
      <c r="K50" s="51" t="s">
        <v>50</v>
      </c>
      <c r="L50" s="51" t="s">
        <v>51</v>
      </c>
    </row>
    <row r="51" spans="1:12" ht="14.25">
      <c r="A51" s="51" t="s">
        <v>52</v>
      </c>
      <c r="B51" s="52">
        <v>9943546</v>
      </c>
      <c r="C51" s="52">
        <v>1875263</v>
      </c>
      <c r="D51" s="52">
        <v>2869783</v>
      </c>
      <c r="E51" s="52">
        <v>2019676</v>
      </c>
      <c r="F51" s="52">
        <v>1228342</v>
      </c>
      <c r="G51" s="53" t="s">
        <v>53</v>
      </c>
      <c r="H51" s="52">
        <v>1950482</v>
      </c>
      <c r="I51" s="52">
        <v>1577652</v>
      </c>
      <c r="J51" s="52">
        <v>303965</v>
      </c>
      <c r="K51" s="52">
        <v>68865</v>
      </c>
      <c r="L51" s="53" t="s">
        <v>53</v>
      </c>
    </row>
    <row r="52" spans="1:7" ht="14.25">
      <c r="A52" s="51" t="s">
        <v>40</v>
      </c>
      <c r="B52" s="51" t="s">
        <v>52</v>
      </c>
      <c r="G52" s="116" t="s">
        <v>138</v>
      </c>
    </row>
    <row r="53" spans="1:7" ht="14.25">
      <c r="A53" s="51" t="s">
        <v>41</v>
      </c>
      <c r="B53" s="52">
        <v>9943546</v>
      </c>
      <c r="C53" s="69" t="s">
        <v>156</v>
      </c>
      <c r="D53" s="70">
        <v>100</v>
      </c>
      <c r="E53" s="47" t="s">
        <v>71</v>
      </c>
      <c r="F53" s="47"/>
      <c r="G53" s="10" t="s">
        <v>55</v>
      </c>
    </row>
    <row r="54" spans="1:7" ht="14.25">
      <c r="A54" s="51" t="s">
        <v>42</v>
      </c>
      <c r="B54" s="52">
        <v>1875263</v>
      </c>
      <c r="C54" t="s">
        <v>60</v>
      </c>
      <c r="D54" s="68">
        <f>B54*100/$B$53</f>
        <v>18.859097147033864</v>
      </c>
      <c r="E54" t="s">
        <v>72</v>
      </c>
      <c r="G54" t="s">
        <v>207</v>
      </c>
    </row>
    <row r="55" spans="1:8" ht="14.25">
      <c r="A55" s="51" t="s">
        <v>43</v>
      </c>
      <c r="B55" s="52">
        <v>2869783</v>
      </c>
      <c r="C55" t="s">
        <v>60</v>
      </c>
      <c r="D55" s="68">
        <f>B55*100/$B$53</f>
        <v>28.86076053753862</v>
      </c>
      <c r="E55" t="s">
        <v>72</v>
      </c>
      <c r="G55" t="s">
        <v>56</v>
      </c>
      <c r="H55" t="s">
        <v>54</v>
      </c>
    </row>
    <row r="56" spans="1:7" ht="14.25">
      <c r="A56" s="51" t="s">
        <v>44</v>
      </c>
      <c r="B56" s="52">
        <v>2019676</v>
      </c>
      <c r="C56" s="69" t="s">
        <v>60</v>
      </c>
      <c r="D56" s="71">
        <f>B56*100/$B$53</f>
        <v>20.311426125046335</v>
      </c>
      <c r="E56" s="47" t="s">
        <v>72</v>
      </c>
      <c r="F56" s="47"/>
      <c r="G56" t="s">
        <v>57</v>
      </c>
    </row>
    <row r="57" spans="1:15" ht="14.25">
      <c r="A57" s="51" t="s">
        <v>45</v>
      </c>
      <c r="B57" s="52">
        <v>1228342</v>
      </c>
      <c r="C57" t="s">
        <v>61</v>
      </c>
      <c r="D57" s="68">
        <f>B57*100/$B$53</f>
        <v>12.353158521115104</v>
      </c>
      <c r="E57" t="s">
        <v>73</v>
      </c>
      <c r="N57" s="60"/>
      <c r="O57" s="60"/>
    </row>
    <row r="58" spans="1:14" ht="14.25">
      <c r="A58" s="51" t="s">
        <v>46</v>
      </c>
      <c r="B58" s="53" t="s">
        <v>53</v>
      </c>
      <c r="C58" s="69" t="s">
        <v>61</v>
      </c>
      <c r="D58" s="71"/>
      <c r="E58" s="47" t="s">
        <v>73</v>
      </c>
      <c r="F58" s="47"/>
      <c r="I58" s="163" t="s">
        <v>147</v>
      </c>
      <c r="J58" s="23"/>
      <c r="K58" s="23"/>
      <c r="L58" s="55"/>
      <c r="N58" s="60"/>
    </row>
    <row r="59" spans="1:14" ht="14.25">
      <c r="A59" s="51" t="s">
        <v>47</v>
      </c>
      <c r="B59" s="52">
        <v>1950482</v>
      </c>
      <c r="C59" t="s">
        <v>62</v>
      </c>
      <c r="D59" s="68">
        <f>B59*100/$B$53</f>
        <v>19.615557669266074</v>
      </c>
      <c r="E59" t="s">
        <v>74</v>
      </c>
      <c r="I59" s="13">
        <v>1</v>
      </c>
      <c r="J59" s="24" t="s">
        <v>63</v>
      </c>
      <c r="K59" s="24"/>
      <c r="L59" s="56"/>
      <c r="N59" s="60"/>
    </row>
    <row r="60" spans="1:14" ht="14.25">
      <c r="A60" s="51" t="s">
        <v>48</v>
      </c>
      <c r="B60" s="52">
        <v>1577652</v>
      </c>
      <c r="C60" t="s">
        <v>62</v>
      </c>
      <c r="D60" s="68">
        <f>B60*100/$B$53</f>
        <v>15.866090426896</v>
      </c>
      <c r="E60" t="s">
        <v>74</v>
      </c>
      <c r="I60" s="13">
        <v>2</v>
      </c>
      <c r="J60" s="24" t="s">
        <v>64</v>
      </c>
      <c r="K60" s="24"/>
      <c r="L60" s="56"/>
      <c r="N60" s="60"/>
    </row>
    <row r="61" spans="1:14" ht="14.25">
      <c r="A61" s="51" t="s">
        <v>49</v>
      </c>
      <c r="B61" s="52">
        <v>303965</v>
      </c>
      <c r="C61" t="s">
        <v>62</v>
      </c>
      <c r="D61" s="68">
        <f>B61*100/$B$53</f>
        <v>3.0569074654051986</v>
      </c>
      <c r="E61" t="s">
        <v>74</v>
      </c>
      <c r="I61" s="13">
        <v>3</v>
      </c>
      <c r="J61" s="24" t="s">
        <v>65</v>
      </c>
      <c r="K61" s="24"/>
      <c r="L61" s="56"/>
      <c r="N61" s="60"/>
    </row>
    <row r="62" spans="1:14" ht="14.25">
      <c r="A62" s="51" t="s">
        <v>50</v>
      </c>
      <c r="B62" s="52">
        <v>68865</v>
      </c>
      <c r="C62" s="69" t="s">
        <v>62</v>
      </c>
      <c r="D62" s="71">
        <f>B62*100/$B$53</f>
        <v>0.6925597769648775</v>
      </c>
      <c r="E62" s="47" t="s">
        <v>74</v>
      </c>
      <c r="F62" s="47"/>
      <c r="I62" s="13">
        <v>4</v>
      </c>
      <c r="J62" s="24" t="s">
        <v>66</v>
      </c>
      <c r="K62" s="24"/>
      <c r="L62" s="56"/>
      <c r="N62" s="60"/>
    </row>
    <row r="63" spans="1:14" ht="14.25">
      <c r="A63" s="51" t="s">
        <v>51</v>
      </c>
      <c r="B63" s="53" t="s">
        <v>53</v>
      </c>
      <c r="I63" s="13">
        <v>5</v>
      </c>
      <c r="J63" s="24" t="s">
        <v>67</v>
      </c>
      <c r="K63" s="24"/>
      <c r="L63" s="56"/>
      <c r="N63" s="60"/>
    </row>
    <row r="64" spans="1:12" ht="14.25">
      <c r="A64" s="54" t="s">
        <v>59</v>
      </c>
      <c r="I64" s="72">
        <v>6</v>
      </c>
      <c r="J64" s="24" t="s">
        <v>68</v>
      </c>
      <c r="K64" s="24"/>
      <c r="L64" s="56"/>
    </row>
    <row r="65" spans="1:12" ht="14.25">
      <c r="A65" s="54" t="s">
        <v>58</v>
      </c>
      <c r="I65" s="72">
        <v>7</v>
      </c>
      <c r="J65" s="24" t="s">
        <v>69</v>
      </c>
      <c r="K65" s="24"/>
      <c r="L65" s="56"/>
    </row>
    <row r="66" spans="1:12" ht="14.25">
      <c r="A66" t="s">
        <v>208</v>
      </c>
      <c r="I66" s="72">
        <v>8</v>
      </c>
      <c r="J66" s="47" t="s">
        <v>70</v>
      </c>
      <c r="K66" s="47"/>
      <c r="L66" s="57"/>
    </row>
    <row r="67" ht="14.25">
      <c r="A67" t="s">
        <v>209</v>
      </c>
    </row>
    <row r="68" ht="14.25">
      <c r="A68" t="s">
        <v>210</v>
      </c>
    </row>
  </sheetData>
  <sheetProtection/>
  <mergeCells count="6">
    <mergeCell ref="AE43:AF44"/>
    <mergeCell ref="Z43:Z44"/>
    <mergeCell ref="P40:P46"/>
    <mergeCell ref="P35:P39"/>
    <mergeCell ref="G35:G38"/>
    <mergeCell ref="G39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2015-03-31T13:33:56Z</dcterms:created>
  <dcterms:modified xsi:type="dcterms:W3CDTF">2015-04-06T07:46:47Z</dcterms:modified>
  <cp:category/>
  <cp:version/>
  <cp:contentType/>
  <cp:contentStatus/>
</cp:coreProperties>
</file>